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a8cc79b8cc4dcc1/Desktop/Aksaray Üniversitesi/Bölüm İşlemleri/"/>
    </mc:Choice>
  </mc:AlternateContent>
  <xr:revisionPtr revIDLastSave="7" documentId="13_ncr:1_{D8558387-8A13-417E-B472-E7FB28CBCF8D}" xr6:coauthVersionLast="47" xr6:coauthVersionMax="47" xr10:uidLastSave="{3D305FC2-15FB-4A81-8893-832D7CD3C495}"/>
  <bookViews>
    <workbookView xWindow="-120" yWindow="-120" windowWidth="29040" windowHeight="15720" xr2:uid="{00000000-000D-0000-FFFF-FFFF00000000}"/>
  </bookViews>
  <sheets>
    <sheet name="Özet Panel" sheetId="1" r:id="rId1"/>
    <sheet name="1. Eğitim-Öğretim" sheetId="2" r:id="rId2"/>
    <sheet name="2. Araştırma-Geliştirme" sheetId="3" r:id="rId3"/>
    <sheet name="3. Toplumsal Katkı" sheetId="4" r:id="rId4"/>
    <sheet name="4. Yönetişim" sheetId="5" r:id="rId5"/>
  </sheets>
  <calcPr calcId="191029"/>
  <extLst>
    <ext uri="GoogleSheetsCustomDataVersion2">
      <go:sheetsCustomData xmlns:go="http://customooxmlschemas.google.com/" r:id="rId9" roundtripDataChecksum="BP1NHDwqWnmYQXRyprCFYTVF9A6YGL3Vw+ujTO1cXEI="/>
    </ext>
  </extLst>
</workbook>
</file>

<file path=xl/calcChain.xml><?xml version="1.0" encoding="utf-8"?>
<calcChain xmlns="http://schemas.openxmlformats.org/spreadsheetml/2006/main">
  <c r="G23" i="1" l="1"/>
  <c r="G22" i="1"/>
  <c r="G21" i="1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30" i="2"/>
  <c r="G26" i="1"/>
  <c r="G27" i="1"/>
  <c r="G28" i="1"/>
  <c r="G29" i="1"/>
  <c r="G30" i="1"/>
  <c r="G19" i="1"/>
  <c r="G20" i="1"/>
  <c r="F26" i="5"/>
  <c r="F25" i="5"/>
  <c r="F24" i="5"/>
  <c r="F23" i="5"/>
  <c r="F22" i="5"/>
  <c r="F21" i="5"/>
  <c r="F20" i="5"/>
  <c r="F32" i="3"/>
  <c r="F31" i="3"/>
  <c r="F30" i="3"/>
  <c r="F29" i="3"/>
  <c r="F28" i="3"/>
  <c r="G24" i="2"/>
  <c r="G7" i="1" s="1"/>
  <c r="G6" i="1"/>
  <c r="G15" i="1"/>
  <c r="G14" i="1"/>
  <c r="G13" i="1"/>
  <c r="G12" i="1"/>
  <c r="G8" i="1"/>
  <c r="G5" i="1"/>
</calcChain>
</file>

<file path=xl/sharedStrings.xml><?xml version="1.0" encoding="utf-8"?>
<sst xmlns="http://schemas.openxmlformats.org/spreadsheetml/2006/main" count="814" uniqueCount="433">
  <si>
    <t>ORTAKÖY MYO – KURUMSAL PERFORMANS PANELİ  |  2025–2026</t>
  </si>
  <si>
    <t>Bu panel dört stratejik başlık altındaki faaliyetlerin sayısal özetini sunmaktadır.</t>
  </si>
  <si>
    <t xml:space="preserve">  EĞİTİM VE ÖĞRETİM</t>
  </si>
  <si>
    <t>Düzenlenen Etkinlik Sayısı</t>
  </si>
  <si>
    <t>Toplam Katılan Öğrenci</t>
  </si>
  <si>
    <t>Öğrenci Memnuniyet Ort. (%)</t>
  </si>
  <si>
    <t>Tamamlanan Ders Sayısı</t>
  </si>
  <si>
    <t>Genel Geçme Oranı (%)</t>
  </si>
  <si>
    <t xml:space="preserve">  ARAŞTIRMA VE GELİŞTİRME</t>
  </si>
  <si>
    <t>Toplam Yayın Sayısı</t>
  </si>
  <si>
    <t>Aktif Proje Sayısı</t>
  </si>
  <si>
    <t>TÜBİTAK Projesi</t>
  </si>
  <si>
    <t>Toplam Proje Bütçesi (₺)</t>
  </si>
  <si>
    <t>Uluslararası İşbirliği</t>
  </si>
  <si>
    <t xml:space="preserve">  TOPLUMSAL KATKI</t>
  </si>
  <si>
    <t>Düzenlenen Etkinlik / Faaliyet</t>
  </si>
  <si>
    <t>Toplam Katılımcı</t>
  </si>
  <si>
    <t>Aktif Sanayi İşbirliği Protokolü</t>
  </si>
  <si>
    <t>Staj Öğrenci Sayısı</t>
  </si>
  <si>
    <t>İstihdam Edilen Mezun</t>
  </si>
  <si>
    <t xml:space="preserve">  YÖNETİŞİM</t>
  </si>
  <si>
    <t>Kalite / Akreditasyon Faaliyeti</t>
  </si>
  <si>
    <t>Personel Eğitim Katılımı (kişi)</t>
  </si>
  <si>
    <t>Kişi Başı Eğitim Saati</t>
  </si>
  <si>
    <t>Öğrenci Memnuniyeti (%)</t>
  </si>
  <si>
    <t>İşveren Memnuniyeti (%)</t>
  </si>
  <si>
    <t>ORTAKÖY MYO – 1. EĞITIM-ÖĞRETIM FAALİYET TABLOSU  |  2025–2026</t>
  </si>
  <si>
    <t>Akademik Yıl: 2025–2026  |  Ortaköy Meslek Yüksekokulu</t>
  </si>
  <si>
    <t>A. ETKİNLİK VE ÖĞRENİM DENEYİMİ</t>
  </si>
  <si>
    <t>Bölüm / Program</t>
  </si>
  <si>
    <t>Etkinlik Adı</t>
  </si>
  <si>
    <t>Etkinlik Türü</t>
  </si>
  <si>
    <t>Sorumlu Öğretim Elemanı</t>
  </si>
  <si>
    <t>Tarih</t>
  </si>
  <si>
    <t>Katılan Öğrenci</t>
  </si>
  <si>
    <t>Memnuniyet (%)</t>
  </si>
  <si>
    <t>Paydaş / İşbirliği</t>
  </si>
  <si>
    <t>Çıktı / Not</t>
  </si>
  <si>
    <t>Teknik Gezi</t>
  </si>
  <si>
    <t>Seminer</t>
  </si>
  <si>
    <t>TOPLAM / ORTALAMA</t>
  </si>
  <si>
    <t>B. DERS BAŞARI GÖSTERGELERİ</t>
  </si>
  <si>
    <t>Ders Kodu</t>
  </si>
  <si>
    <t>Ders Adı</t>
  </si>
  <si>
    <t>Öğretim Elemanı</t>
  </si>
  <si>
    <t>Kayıtlı</t>
  </si>
  <si>
    <t>Sınava Giren</t>
  </si>
  <si>
    <t>Geçen</t>
  </si>
  <si>
    <t>Kalan</t>
  </si>
  <si>
    <t>Geçme Oranı (%)</t>
  </si>
  <si>
    <t>Bütünleme (kişi)</t>
  </si>
  <si>
    <t>Devamsızlık Ort. (%)</t>
  </si>
  <si>
    <t>Memnuniyet (/5)</t>
  </si>
  <si>
    <t>Dönem</t>
  </si>
  <si>
    <t>Muhasebe / ÖRNEK</t>
  </si>
  <si>
    <t>MUH101</t>
  </si>
  <si>
    <t>Genel Muhasebe</t>
  </si>
  <si>
    <t>Öğr. Gör. Ayşe Demir</t>
  </si>
  <si>
    <t>2025–26 Güz</t>
  </si>
  <si>
    <t>Makine ve Metal Teknolojileri / Makine</t>
  </si>
  <si>
    <t>BİL 181</t>
  </si>
  <si>
    <t>Temel Bilgisayar Bilimleri</t>
  </si>
  <si>
    <t>Teknolojinin Bilimsel İlkeleri</t>
  </si>
  <si>
    <t>Staj Değerlendirme</t>
  </si>
  <si>
    <t>Makine Bilimi Ve Elemanları</t>
  </si>
  <si>
    <t>Sosyal Ve Kültürel Etkinlikler</t>
  </si>
  <si>
    <t>2025–26 Bahar</t>
  </si>
  <si>
    <t>Bilgisayar Destekli Makine Resmi</t>
  </si>
  <si>
    <t>Gönüllülük Çalışmaları</t>
  </si>
  <si>
    <t>Genel ve Teknik İletişim</t>
  </si>
  <si>
    <t>-</t>
  </si>
  <si>
    <t>Mesleki Matematik</t>
  </si>
  <si>
    <t>ORTAKÖY MYO – 2. ARAŞTIRMA-GELIŞTIRME FAALİYET TABLOSU  |  2025–2026</t>
  </si>
  <si>
    <t>A. AKADEMİK YAYINLAR</t>
  </si>
  <si>
    <t>Yayın Türü</t>
  </si>
  <si>
    <t>Makale / Bildiri Adı</t>
  </si>
  <si>
    <t>Yayın Yeri</t>
  </si>
  <si>
    <t>Yıl</t>
  </si>
  <si>
    <t>İndeks</t>
  </si>
  <si>
    <t>Q Değeri</t>
  </si>
  <si>
    <t>Atıf Sayısı</t>
  </si>
  <si>
    <t>Ortak Yazar(lar)</t>
  </si>
  <si>
    <t>Bildiri</t>
  </si>
  <si>
    <t>Kitap Bölümü</t>
  </si>
  <si>
    <t>Kitap</t>
  </si>
  <si>
    <t>B. PROJELER</t>
  </si>
  <si>
    <t>Proje Yürütücüsü</t>
  </si>
  <si>
    <t>Proje Adı</t>
  </si>
  <si>
    <t>Proje No</t>
  </si>
  <si>
    <t>Destekleyen Kuruluş</t>
  </si>
  <si>
    <t>Başlangıç</t>
  </si>
  <si>
    <t>Bitiş</t>
  </si>
  <si>
    <t>Bütçe (₺)</t>
  </si>
  <si>
    <t>Durum</t>
  </si>
  <si>
    <t>Araştırmacılar</t>
  </si>
  <si>
    <t>Alan</t>
  </si>
  <si>
    <t>C. YILLIK PERFORMANS KARŞILAŞTIRMASI</t>
  </si>
  <si>
    <t>Gösterge</t>
  </si>
  <si>
    <t>2023–24</t>
  </si>
  <si>
    <t>2024–25</t>
  </si>
  <si>
    <t>2025–26 Hedef</t>
  </si>
  <si>
    <t>2025–26 Gerçekleşen</t>
  </si>
  <si>
    <t>Değişim</t>
  </si>
  <si>
    <t>Not</t>
  </si>
  <si>
    <t>TÜBİTAK Projesi (Kabul)</t>
  </si>
  <si>
    <t>BAP Projesi (Aktif)</t>
  </si>
  <si>
    <t>Atıf Sayısı (toplam)</t>
  </si>
  <si>
    <t>Yeni yayınlar henüz atıf almadı</t>
  </si>
  <si>
    <t>Yukarıdaki kısma kendi sayılarınızı yazdıktan sonra zemini yeşil yapınız.</t>
  </si>
  <si>
    <t>Bir sonraki kişi kendine ait olan sayıyı o sayıya ekleyerek toplamını yazsın.</t>
  </si>
  <si>
    <t>ORTAKÖY MYO – 3. TOPLUMSAL KATKI FAALİYET TABLOSU  |  2025–2026</t>
  </si>
  <si>
    <t>A. SOSYAL SORUMLULUK VE TOPLUM HİZMETİ ETKİNLİKLERİ</t>
  </si>
  <si>
    <t>Yer</t>
  </si>
  <si>
    <t>Katılımcı Sayısı</t>
  </si>
  <si>
    <t>Paydaş Kuruluş</t>
  </si>
  <si>
    <t>Çıktı / Etki</t>
  </si>
  <si>
    <t>Ortaköy MYO</t>
  </si>
  <si>
    <t>B. SANAYİ VE KURUM İŞBİRLİKLERİ</t>
  </si>
  <si>
    <t>Paydaş Kurum</t>
  </si>
  <si>
    <t>İşbirliği Türü</t>
  </si>
  <si>
    <t>Kapsam</t>
  </si>
  <si>
    <t>Bitiş / Yenileme</t>
  </si>
  <si>
    <t>Protokol No</t>
  </si>
  <si>
    <t>Staj + İstihdam</t>
  </si>
  <si>
    <t>Program Koordinatörleri</t>
  </si>
  <si>
    <t>Aktif</t>
  </si>
  <si>
    <t>ORTAKÖY MYO – 4. YÖNETIŞIM FAALİYET TABLOSU  |  2025–2026</t>
  </si>
  <si>
    <t>A. KALİTE GÜVENCE VE AKREDİTASYON FAALİYETLERİ</t>
  </si>
  <si>
    <t>Faaliyet Adı</t>
  </si>
  <si>
    <t>Faaliyet Türü</t>
  </si>
  <si>
    <t>Sorumlu</t>
  </si>
  <si>
    <t>Tamamlanma (%)</t>
  </si>
  <si>
    <t>Çıktı / Belge</t>
  </si>
  <si>
    <t>YÖKAK / MEDEK Kriteri</t>
  </si>
  <si>
    <t>Açıklama</t>
  </si>
  <si>
    <t>YÖKAK Kurumsal Akreditasyon Öz Değerlendirme Raporu</t>
  </si>
  <si>
    <t>Akreditasyon</t>
  </si>
  <si>
    <t>Kalite Güvence Koordinatörü</t>
  </si>
  <si>
    <t>Eyl 2025</t>
  </si>
  <si>
    <t>May 2026</t>
  </si>
  <si>
    <t>ÖDR Raporu (180 sayfa)</t>
  </si>
  <si>
    <t>A.2.1, A.3.1, B.1.1</t>
  </si>
  <si>
    <t>Son revizyon aşamasında</t>
  </si>
  <si>
    <t>Öğrenci Memnuniyet Anketleri – Analiz</t>
  </si>
  <si>
    <t>Ölçme–Değerlendirme</t>
  </si>
  <si>
    <t>Kalite Birimi</t>
  </si>
  <si>
    <t>Şub 2026</t>
  </si>
  <si>
    <t>Mar 2026</t>
  </si>
  <si>
    <t>Memnuniyet Analiz Raporu</t>
  </si>
  <si>
    <t>B.2.3</t>
  </si>
  <si>
    <t>Tamamlandı, web'de yayımlandı</t>
  </si>
  <si>
    <t>İyi Uygulama Örneği Dokümanları (min. 6 adet)</t>
  </si>
  <si>
    <t>Belgelendirme</t>
  </si>
  <si>
    <t>Birim Kalite Koordinatörü</t>
  </si>
  <si>
    <t>Oca 2026</t>
  </si>
  <si>
    <t>Haz 2026</t>
  </si>
  <si>
    <t>6 adet İUO PDF</t>
  </si>
  <si>
    <t>B.3.2</t>
  </si>
  <si>
    <t>5 tamamlandı, 1 devam ediyor</t>
  </si>
  <si>
    <t>Dijital Tabela İçerik Yönetimi</t>
  </si>
  <si>
    <t>Altyapı</t>
  </si>
  <si>
    <t>MYO Müdürlüğü / BT</t>
  </si>
  <si>
    <t>Aylık içerik planı + şablonlar</t>
  </si>
  <si>
    <t>A.4.2</t>
  </si>
  <si>
    <t>Screenly sistemi aktif</t>
  </si>
  <si>
    <t>İşveren Memnuniyet Anketi</t>
  </si>
  <si>
    <t>Nis 2026</t>
  </si>
  <si>
    <t>İşveren Memnuniyet Raporu</t>
  </si>
  <si>
    <t>B.2.4</t>
  </si>
  <si>
    <t>14 işyeri, ort. %84.5</t>
  </si>
  <si>
    <t>B. PERSONEL GELİŞİM FAALİYETLERİ</t>
  </si>
  <si>
    <t>Eğitim / Faaliyet Adı</t>
  </si>
  <si>
    <t>Türü</t>
  </si>
  <si>
    <t>Katılan Personel</t>
  </si>
  <si>
    <t>Süre (Saat)</t>
  </si>
  <si>
    <t>Düzenleyen</t>
  </si>
  <si>
    <t>Sertifika</t>
  </si>
  <si>
    <t>YÖKAK Eğitimi: Kalite Güvence Sistemleri</t>
  </si>
  <si>
    <t>Hizmet İçi Eğitim</t>
  </si>
  <si>
    <t>4 öğretim elemanı, MYO Müdürü</t>
  </si>
  <si>
    <t>Kas 2025</t>
  </si>
  <si>
    <t>YÖKAK</t>
  </si>
  <si>
    <t>Evet</t>
  </si>
  <si>
    <t>Akreditasyon, ÖDR hazırlık</t>
  </si>
  <si>
    <t>Bologna Süreci Bilgilendirme</t>
  </si>
  <si>
    <t>Kurumsal Eğitim</t>
  </si>
  <si>
    <t>Tüm öğretim elemanları (12 kişi)</t>
  </si>
  <si>
    <t>Aksaray Ü. BKEK</t>
  </si>
  <si>
    <t>Hayır</t>
  </si>
  <si>
    <t>ÖÇ–PÇ ilişkilendirmesi</t>
  </si>
  <si>
    <t>Yapay Zeka Destekli Öğretim Araçları Webinarı</t>
  </si>
  <si>
    <t>Online Eğitim</t>
  </si>
  <si>
    <t>5 öğretim elemanı</t>
  </si>
  <si>
    <t>MEB YEK</t>
  </si>
  <si>
    <t>Pedagojik AI araç kullanımı</t>
  </si>
  <si>
    <t>Yangın ve Afet Eğitimi</t>
  </si>
  <si>
    <t>Zorunlu Eğitim</t>
  </si>
  <si>
    <t>Tüm personel (22 kişi)</t>
  </si>
  <si>
    <t>İl AFAD</t>
  </si>
  <si>
    <t>Tahliye planı, söndürme</t>
  </si>
  <si>
    <t>C. KURUMSAL PERFORMANS GÖSTERGELERİ (Trend)</t>
  </si>
  <si>
    <t>Performans Göstergesi</t>
  </si>
  <si>
    <t>Sapma</t>
  </si>
  <si>
    <t>Öğrenci Memnuniyet Ortalaması (%)</t>
  </si>
  <si>
    <t>Hedef aşıldı</t>
  </si>
  <si>
    <t>İşveren Memnuniyet Oranı (%)</t>
  </si>
  <si>
    <t>Hedefe yakın</t>
  </si>
  <si>
    <t>Mezun İstihdam Oranı (%)</t>
  </si>
  <si>
    <t>Öğretim Elemanı Başına Proje Sayısı</t>
  </si>
  <si>
    <t>Yıllık Toplam Etkinlik Sayısı</t>
  </si>
  <si>
    <t>2 yeni protokol hedefleniyor</t>
  </si>
  <si>
    <t>Personel Kişi Başı Eğitim Saati</t>
  </si>
  <si>
    <t>Elektronik ve Otomasyon Bölümü</t>
  </si>
  <si>
    <t>Mekatronik Programı Mezunları ile Geleceği Planlıyor</t>
  </si>
  <si>
    <t>Dijital Gürültüden İçsel Sessizliğe: Kendini Duyma ve Bağımsızlık Yolculuğu</t>
  </si>
  <si>
    <t>Ortaköy MYO'da Geleceğin Teknikerlerine Kariyer Rehberliği</t>
  </si>
  <si>
    <t>Ortaköy MYO Mekatronik Öğrencileri İKAF Kariyer Fuarına Katıldı</t>
  </si>
  <si>
    <t>Elektronik ve Otomasyon Bölümümüzde Dron Eğitimi Gerçekleştirildi</t>
  </si>
  <si>
    <t>Elektronik ve Otomasyon Bölümünden Anlamlı Çevre Hareketi</t>
  </si>
  <si>
    <t>Ortaköy MYO'da MEDEK Akreditasyon Süreçleri Toplantısı</t>
  </si>
  <si>
    <t>Teknik Eğitim mi, Üniversite Eğitimi mi Daha Avantajlı? Münazarası</t>
  </si>
  <si>
    <t>Aksaray Üniversitesi Ortaköy MYO tarafından, Konya’da faaliyet gösteren Smoxh Cutting Tool ve Führer Group firmalarına teknik gezi düzenlendi</t>
  </si>
  <si>
    <t>Aksaray Üniversitesi Öğrencilerinden TUSAŞ’a Teknik Gezi</t>
  </si>
  <si>
    <t>Mekatronik ve Elektronik Programı Öğrencilerinden Teknik Gezi (Nevşehir Kapadokya Havalimanı, Tuzköy HES ve GES)</t>
  </si>
  <si>
    <t>AKKO Makina ve Ceylan Robot’a Teknik Gezi</t>
  </si>
  <si>
    <t>2025-2026 Eğitim-Öğretim Yılı Oryantasyon Programı</t>
  </si>
  <si>
    <t>MAKTEK Konya Fuarı Teknik Gezisi</t>
  </si>
  <si>
    <t>Dijital Bağımlılık: Modern Dünyanın Görünmez Tehlikesi</t>
  </si>
  <si>
    <t>Ortaköy MYO Bölüm Öğrencileri Arasında Voleybol Turnuvası</t>
  </si>
  <si>
    <t>Kaman MYO ile Akreditasyon ve Kalite Süreçleri Üzerine Verimli Bir Paylaşım Gerçekleştirildi</t>
  </si>
  <si>
    <t>Elektronik Teknolojisi Programı Mezunları ile Geleceği Planlıyor</t>
  </si>
  <si>
    <t>Sosyal Etkinlik</t>
  </si>
  <si>
    <t>Münazara</t>
  </si>
  <si>
    <t>Öğr. Gör. Hasan YAŞAR</t>
  </si>
  <si>
    <t>Öğr. Gör. Dr. Onur DOĞAN, 
Öğr. Gör. Hasan YAŞAR</t>
  </si>
  <si>
    <t>Öğr. Gör. Dr. Onur DOĞAN</t>
  </si>
  <si>
    <t>Öğr. Gör . Mustafa Samet ANKARALI</t>
  </si>
  <si>
    <t>Dış Paydaş</t>
  </si>
  <si>
    <t>Elektronik ve Otomasyon Bölümü / Mekatronik</t>
  </si>
  <si>
    <t>MKT 101</t>
  </si>
  <si>
    <t>MKT 103</t>
  </si>
  <si>
    <t>MKT 121</t>
  </si>
  <si>
    <t>MKT 111</t>
  </si>
  <si>
    <t>MKT 113</t>
  </si>
  <si>
    <t>MKT 117</t>
  </si>
  <si>
    <t>MKT 263</t>
  </si>
  <si>
    <t>MKT 235</t>
  </si>
  <si>
    <t>MKT 245</t>
  </si>
  <si>
    <t>MKT 221</t>
  </si>
  <si>
    <t>MKT 253</t>
  </si>
  <si>
    <t>MKT 273</t>
  </si>
  <si>
    <t>MKT 275</t>
  </si>
  <si>
    <t>MKT 207</t>
  </si>
  <si>
    <t>MKT269</t>
  </si>
  <si>
    <t>MKT 271</t>
  </si>
  <si>
    <t>Genel Matematik</t>
  </si>
  <si>
    <t>Teknik Resim</t>
  </si>
  <si>
    <t>Elektronik Ölçme Teknikleri Ve Güvenlik</t>
  </si>
  <si>
    <t>Doğru Akim Devre Analizi</t>
  </si>
  <si>
    <t>Mekatroniğin Temelleri</t>
  </si>
  <si>
    <t>Kumanda Sistemleri Ve Programlanabilir Mantık Denetleyicileri</t>
  </si>
  <si>
    <t>Bilgisayar Destekli Tasarım I (Solid
 Works)</t>
  </si>
  <si>
    <t>Mikro İşlemciler/Mikro Denetleyiciler</t>
  </si>
  <si>
    <t>Sayısal Elektronik</t>
  </si>
  <si>
    <t>İmalat İşlemleri Iı ( Cnc Torna-Freze)</t>
  </si>
  <si>
    <t>Programlamaya Giriş</t>
  </si>
  <si>
    <t>İnsansız Araç Teknolojileri</t>
  </si>
  <si>
    <t>Öğr. Gör. Adem İğde</t>
  </si>
  <si>
    <t>Öğr. Gör. Dr. Zekeriya Özkan</t>
  </si>
  <si>
    <t>Öğr. Gör. Dr. Duygu Yiğit Ünlü</t>
  </si>
  <si>
    <t>Öğr. Gör. Hasan Yaşar</t>
  </si>
  <si>
    <t>Öğr. Gör. Alırıza Karataş</t>
  </si>
  <si>
    <t>Öğr. Gör. Mehmet Can Demir</t>
  </si>
  <si>
    <t>Öğr. Gör. Dr. Onur Doğan</t>
  </si>
  <si>
    <t>MKT 102</t>
  </si>
  <si>
    <t>MKT 104</t>
  </si>
  <si>
    <t>MKT 112</t>
  </si>
  <si>
    <t>MKT 126</t>
  </si>
  <si>
    <t>MKT 128</t>
  </si>
  <si>
    <t>MKT 120</t>
  </si>
  <si>
    <t>MKT 130</t>
  </si>
  <si>
    <t>MKT 256</t>
  </si>
  <si>
    <t>MKT 270</t>
  </si>
  <si>
    <t>MKT 252</t>
  </si>
  <si>
    <t>MKT 214</t>
  </si>
  <si>
    <t>MKT 272</t>
  </si>
  <si>
    <t>MKT 274</t>
  </si>
  <si>
    <t>MKT 282</t>
  </si>
  <si>
    <t>MKT 232</t>
  </si>
  <si>
    <t>Mekanik</t>
  </si>
  <si>
    <t>Analog Elektronik</t>
  </si>
  <si>
    <t>İmalat İşlemleri I (Torna-Freze)</t>
  </si>
  <si>
    <t>Elektrik Motorları</t>
  </si>
  <si>
    <t>Alternatif Akım Devre Analizi</t>
  </si>
  <si>
    <t>Bilgisayar Destekli Üretim (MasterCAM)</t>
  </si>
  <si>
    <t>Elektrik-Elektronik Uygulamaları</t>
  </si>
  <si>
    <t>Mekatronik Sistem Tasarımı</t>
  </si>
  <si>
    <t>Kalite Güvence ve Standartlar</t>
  </si>
  <si>
    <t>Dijital Okuryazarlık</t>
  </si>
  <si>
    <t>Yenilenebilir Enerji Kaynakları</t>
  </si>
  <si>
    <t>Otomatik Kontrol</t>
  </si>
  <si>
    <t>Öğr. Gör. Onur Doğan</t>
  </si>
  <si>
    <t>Öğr. Gör. Adnan Yeşilyurt</t>
  </si>
  <si>
    <t>Elektronik ve Otomasyon Bölümü / Elektronik Teknolojisi</t>
  </si>
  <si>
    <t>ELT 101</t>
  </si>
  <si>
    <t>ELT 105</t>
  </si>
  <si>
    <t>ELT 107</t>
  </si>
  <si>
    <t>ELT 109</t>
  </si>
  <si>
    <t>ELT 111</t>
  </si>
  <si>
    <t>ELT 207</t>
  </si>
  <si>
    <t>ELT 215</t>
  </si>
  <si>
    <t>ELT 253</t>
  </si>
  <si>
    <t>ELT 237</t>
  </si>
  <si>
    <t>ELT 205</t>
  </si>
  <si>
    <t>ELT 233</t>
  </si>
  <si>
    <t>ELT 259</t>
  </si>
  <si>
    <t>ELT 261</t>
  </si>
  <si>
    <t>ELT 243</t>
  </si>
  <si>
    <t>Doğru Akım Devre Analizi</t>
  </si>
  <si>
    <t>İşlemsel Yükselteçler</t>
  </si>
  <si>
    <t>Güç Elektroniği</t>
  </si>
  <si>
    <t>Elektrik Enerjisi Üretim, İletim Ve Dağıtım Sistemleri</t>
  </si>
  <si>
    <t>ELT 102</t>
  </si>
  <si>
    <t>ELT 106</t>
  </si>
  <si>
    <t>ELT 108</t>
  </si>
  <si>
    <t>ELT 110</t>
  </si>
  <si>
    <t>ELT 112</t>
  </si>
  <si>
    <t>ELT 116</t>
  </si>
  <si>
    <t>ELT 204</t>
  </si>
  <si>
    <t>ELT 234</t>
  </si>
  <si>
    <t>ELT 246</t>
  </si>
  <si>
    <t>ELT 232</t>
  </si>
  <si>
    <t>ELT 264</t>
  </si>
  <si>
    <t>ELT 263</t>
  </si>
  <si>
    <t>ELT 262</t>
  </si>
  <si>
    <t>Bilgisayar Destekli Tasarım (Autocad)</t>
  </si>
  <si>
    <t>Sayısal Tasarım</t>
  </si>
  <si>
    <t>Bilgisayarlı Devre Tasarımı</t>
  </si>
  <si>
    <t>Sistem Analizi ve Tasarımı</t>
  </si>
  <si>
    <t>AEMOT-AEM Motorları San. A.Ş.</t>
  </si>
  <si>
    <t xml:space="preserve">Erhan Oto Elektrik
</t>
  </si>
  <si>
    <t>Ortak Eğitim</t>
  </si>
  <si>
    <t>Doğuş Çay</t>
  </si>
  <si>
    <t xml:space="preserve">Sena Soğutma
</t>
  </si>
  <si>
    <t xml:space="preserve">Elfatek Elektronik Makine ve Otomasyon
</t>
  </si>
  <si>
    <t xml:space="preserve">Ditaş Doğan Yedek Parça A.Ş.
</t>
  </si>
  <si>
    <t>Öğr. Gör. Mehmet Can DEMİR</t>
  </si>
  <si>
    <t>Yapay Zeka Çağında Etik Değerlerin Yitimi Üzerine Bir Tartışma</t>
  </si>
  <si>
    <t>Türk İslam Siyasi Düşüncesi Kongresi</t>
  </si>
  <si>
    <t>Prof. Dr. Zeliha SEÇKİN, Öğr. Gör. Dr. Onur DOĞAN</t>
  </si>
  <si>
    <t>Yapay Zekâ Çağında İnsan: Sanattan Sağlığa, Toplumdan Teknolojiye</t>
  </si>
  <si>
    <t>Yapay Zekâ Çağında Etik ve Değerlerin Yitimi Üzerine Bir Tartışma (Ed.Editör:İNCİ ÜLKÜ HAYRİYE)</t>
  </si>
  <si>
    <t>Derleme Makale</t>
  </si>
  <si>
    <t>Artificial Intelligence in Higher Education Management: Opportunities, Challenges, and Future Perspectives</t>
  </si>
  <si>
    <t>Selçuk Üniversitesi Akşehir Meslek Yüksekokulu Sosyal Bilimler Dergisi</t>
  </si>
  <si>
    <t>Diğer endeksler (Index Copernicus EuroPub idealonline...)</t>
  </si>
  <si>
    <t>Öğr. Gör. Dr. Onur DOĞAN, Öğr. Gör. Hasan YAŞAR</t>
  </si>
  <si>
    <t>Öğr. Gör. Dr. Onur DOĞAN Öğr. Gör. Mehmet Can DEMİR</t>
  </si>
  <si>
    <t>Öğr. Gör. Hasan YAŞAR Öğr. Gör. Mehmet Can DEMİR</t>
  </si>
  <si>
    <t>Prof. Dr. Zeliha SEÇKİN, Öğr. Gör. Mehmet Can DEMİR</t>
  </si>
  <si>
    <t>Dijital Liderlik Dijital Liderliğin Eğitim Örgütlerine Yansıması</t>
  </si>
  <si>
    <t>DİJİTAL DÖNÜŞÜMÜN ÖRGÜTSEL YANSIMALARI İnsan–Teknoloji Etkileşimi</t>
  </si>
  <si>
    <t>Mehmet Sait ASLAN</t>
  </si>
  <si>
    <t>Araştırma Makalesi</t>
  </si>
  <si>
    <t>Digital Leadership Skills of School Administrators: a Scale Development Study</t>
  </si>
  <si>
    <t>International Journal of 3D Printing Technologies and Digital Industry</t>
  </si>
  <si>
    <t>TR .DİZİN</t>
  </si>
  <si>
    <t>Prof. Dr. Tufan AYTAÇ</t>
  </si>
  <si>
    <t>Dijital Dönüşümün Değişim ve Yenilik Yönetimine Etkisi</t>
  </si>
  <si>
    <t>Geleneksel Örgütlerden Dijital Örgütlere Dönüşüm</t>
  </si>
  <si>
    <t>Prof. Dr. Zeliha SEÇKİN</t>
  </si>
  <si>
    <t>Türkiye’de Kamu ve Vakıf Üniversitelerindeki Akademisyenlerin Sessiz İstifa Algıları Üzerine Karşılaştırmalı Bir Analiz</t>
  </si>
  <si>
    <t>Yükseköğretim Dergisi / TÜBA Higher Education Research/</t>
  </si>
  <si>
    <t>ESCI/TR Dizin</t>
  </si>
  <si>
    <t>Prof. Dr. Zeliha SEÇKİN, Dr. Öğretim Üyesi Abdullah Turan</t>
  </si>
  <si>
    <t>DIGITAL LEADERSHIP IN THE CONTEXT OF SOCIETY AND STATE 5.0: RECOMMENDATIONS FOR POLICYMAKERS BASED ON PUBLIC EMPLOYEES' PERCEPTIONS</t>
  </si>
  <si>
    <t>Akademik Hassasiyetler</t>
  </si>
  <si>
    <t>Dr. Öğretim Üyesi Abdullah Turan</t>
  </si>
  <si>
    <t>Eğitim-Öğretim Alanında Yapılan Dijital Liderlik Çalışmalarının Bibliyometrik Analizi</t>
  </si>
  <si>
    <t>12. Uluslararası New York Sosyal, Beşeri, İdari ve Eğitim Bilimlerinde Akademik Çalışmalar Kongresi</t>
  </si>
  <si>
    <t>Dijital Dönüşümün Siyasal Katılım Üzerine Etkisi: Türkiye’deki Vakıf ve Devlet Üniversitelerindeki Öğrencilerin Tutumlarının/Durumlarının Karşılaştırılması</t>
  </si>
  <si>
    <t>2025-018</t>
  </si>
  <si>
    <t>ASÜ BAP</t>
  </si>
  <si>
    <t>2.008TL</t>
  </si>
  <si>
    <t>Tamamlandı</t>
  </si>
  <si>
    <t>Öğr. Gör. Dr. Onur DOĞAN-Dr. Öğretim Üyesi Yusuf KARAŞİN</t>
  </si>
  <si>
    <t>Sosyaş Bilimler - Eğitim Bİlimleri</t>
  </si>
  <si>
    <t>Hasan Burak VAZGEÇEN</t>
  </si>
  <si>
    <t>El dil çeviri: Sessiz Dünyalara Ses Ver</t>
  </si>
  <si>
    <t>1919B012420434</t>
  </si>
  <si>
    <t>TÜBİTAK</t>
  </si>
  <si>
    <t>9.000TL</t>
  </si>
  <si>
    <t>Abdülkadir ŞAHİN- Ahmet HASÇELİK</t>
  </si>
  <si>
    <t>Mühendislik ve Teknoloji Bilimleri – Bilgisayar ve Bilişim Bilimleri</t>
  </si>
  <si>
    <t>Ahmet AYDIN</t>
  </si>
  <si>
    <t>Evlerde Böcek ve Haşere Tespiti Yapan İnsansız Kara Aracı (Bughunter)</t>
  </si>
  <si>
    <t>Muhammed Fatih SARI</t>
  </si>
  <si>
    <t>Dikey Ölçümlerin Hesaplanmasında Trigonometrik Lazer Metre Tasarımı ve Uygulamaları</t>
  </si>
  <si>
    <t>1919B012425987</t>
  </si>
  <si>
    <t>1919B012414575</t>
  </si>
  <si>
    <t>Öğrencilerin endüstriyel otomasyon sistemlerini yerinde görmesi sağlandı.</t>
  </si>
  <si>
    <t>İç Paydaş (Yüksekokul Yönetimi / Öğrenci İşleri)</t>
  </si>
  <si>
    <t>Yeni gelen öğrencilerin okula ve bölüme uyum sağlaması desteklendi.</t>
  </si>
  <si>
    <t>Dış Paydaş (MAKTEK Konya Fuarı Katılımcı Firmaları)</t>
  </si>
  <si>
    <t>Sektördeki son teknoloji CNC ve makine ekipmanları incelendi.</t>
  </si>
  <si>
    <t>İç Paydaş / Rehberlik Birimi</t>
  </si>
  <si>
    <t>Öğrencilerde dijital bağımlılık konusunda farkındalık oluşturuldu.</t>
  </si>
  <si>
    <t>İç Paydaş (Öğrenciler / Gençlik ve Spor Kulübü)</t>
  </si>
  <si>
    <t>Öğrenciler arası sosyal bağlar ve motivasyon güçlendirildi.</t>
  </si>
  <si>
    <t>Dış Paydaş (Kaman Meslek Yüksekokulu)</t>
  </si>
  <si>
    <t>Kalite güvence sistemi ve akreditasyon süreçleri hakkında bilgi alışverişi yapıldı.</t>
  </si>
  <si>
    <t>İç / Dış Paydaş (Mezun Öğrenciler)</t>
  </si>
  <si>
    <t>Mezun-öğrenci buluşması ile kariyer yönlendirmesi sağlandı.</t>
  </si>
  <si>
    <t>Sektörde çalışan mezunların deneyimleri aktarıldı.</t>
  </si>
  <si>
    <t>İç Paydaş</t>
  </si>
  <si>
    <t>Kişisel gelişim ve öz farkındalık bilinci kazandırıldı.</t>
  </si>
  <si>
    <t>İç / Dış Paydaş (Kariyer Merkezi)</t>
  </si>
  <si>
    <t>Öğrencilerin mezuniyet sonrası kariyer planlamalarına katkı sunuldu.</t>
  </si>
  <si>
    <t>Dış Paydaş (İKAF / Paydaş Kurumlar ve Firmalar)</t>
  </si>
  <si>
    <t>Bölge kariyer fuarına katılım sağlanarak iş/staj ağları genişletildi.</t>
  </si>
  <si>
    <t>İnsansız hava araçları teknolojisi ve kullanım alanları uygulamalı olarak anlatıldı.</t>
  </si>
  <si>
    <t>İç Paydaş / Yerel Yönetimler</t>
  </si>
  <si>
    <t>Çevre bilinci ve toplumsal sorumluluk farkındalığı artırıldı.</t>
  </si>
  <si>
    <t>İç Paydaş (MEDEK Temsilcileri / Akademik Personel)</t>
  </si>
  <si>
    <t>Bölümün akreditasyon kriterleri gözden geçirildi ve iyileştirme adımları planlandı.</t>
  </si>
  <si>
    <t>İç Paydaş (Öğrenciler)</t>
  </si>
  <si>
    <t>Öğrencilerin analitik düşünme, savunma ve ifade yetenekleri gelişti.</t>
  </si>
  <si>
    <t>Dış Paydaş (Smoxh Cutting Tool, Führer Group)</t>
  </si>
  <si>
    <t>Kesici takımlar ve endüstriyel üretim süreçleri endüstri ortamında gözlemlendi.</t>
  </si>
  <si>
    <t>Dış Paydaş (TUSAŞ)</t>
  </si>
  <si>
    <t>Havacılık ve savunma sanayi teknolojileri yerinde incelendi.</t>
  </si>
  <si>
    <t>Dış Paydaş (Kapadokya Havalimanı, HES ve GES İşletmeleri)</t>
  </si>
  <si>
    <t>Enerji üretimi, dağıtımı ve havacılık sistemleri yerinde incelenerek teknik bilgi pekiştirildi.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</si>
</sst>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FFFF"/>
      <name val="Calibri"/>
    </font>
    <font>
      <sz val="11"/>
      <name val="Calibri"/>
    </font>
    <font>
      <sz val="10"/>
      <color rgb="FF1B3A6B"/>
      <name val="Calibri"/>
    </font>
    <font>
      <b/>
      <sz val="11"/>
      <color rgb="FFFFFFFF"/>
      <name val="Calibri"/>
    </font>
    <font>
      <sz val="10"/>
      <color rgb="FF222222"/>
      <name val="Calibri"/>
    </font>
    <font>
      <b/>
      <sz val="11"/>
      <color rgb="FF1B3A6B"/>
      <name val="Calibri"/>
    </font>
    <font>
      <b/>
      <sz val="11"/>
      <color rgb="FF1A6B3A"/>
      <name val="Calibri"/>
    </font>
    <font>
      <b/>
      <sz val="11"/>
      <color rgb="FF7B3500"/>
      <name val="Calibri"/>
    </font>
    <font>
      <b/>
      <sz val="11"/>
      <color rgb="FF4B2080"/>
      <name val="Calibri"/>
    </font>
    <font>
      <b/>
      <sz val="13"/>
      <color rgb="FFFFFFFF"/>
      <name val="Calibri"/>
    </font>
    <font>
      <sz val="11"/>
      <color theme="1"/>
      <name val="Calibri"/>
      <scheme val="minor"/>
    </font>
    <font>
      <b/>
      <sz val="10"/>
      <color rgb="FFFFFFFF"/>
      <name val="Calibri"/>
    </font>
    <font>
      <sz val="10"/>
      <color theme="1"/>
      <name val="Calibri"/>
    </font>
    <font>
      <b/>
      <sz val="10"/>
      <color rgb="FF222222"/>
      <name val="Calibri"/>
    </font>
    <font>
      <sz val="10"/>
      <color rgb="FF1A6B3A"/>
      <name val="Calibri"/>
    </font>
    <font>
      <sz val="11"/>
      <color theme="1"/>
      <name val="Calibri"/>
    </font>
    <font>
      <sz val="10"/>
      <color rgb="FF7B3500"/>
      <name val="Calibri"/>
    </font>
    <font>
      <sz val="10"/>
      <color rgb="FF4B2080"/>
      <name val="Calibri"/>
    </font>
    <font>
      <sz val="10"/>
      <color theme="1"/>
      <name val="Calibri"/>
      <family val="2"/>
      <charset val="162"/>
      <scheme val="minor"/>
    </font>
    <font>
      <sz val="10"/>
      <color rgb="FF222222"/>
      <name val="Calibri"/>
      <family val="2"/>
      <charset val="162"/>
    </font>
    <font>
      <sz val="10"/>
      <color rgb="FF222222"/>
      <name val="Calibri"/>
      <family val="2"/>
      <charset val="162"/>
      <scheme val="minor"/>
    </font>
    <font>
      <u/>
      <sz val="10"/>
      <color rgb="FF1155CC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B3A6B"/>
        <bgColor rgb="FF1B3A6B"/>
      </patternFill>
    </fill>
    <fill>
      <patternFill patternType="solid">
        <fgColor rgb="FFD6E4F7"/>
        <bgColor rgb="FFD6E4F7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1A6B3A"/>
        <bgColor rgb="FF1A6B3A"/>
      </patternFill>
    </fill>
    <fill>
      <patternFill patternType="solid">
        <fgColor rgb="FF7B3500"/>
        <bgColor rgb="FF7B3500"/>
      </patternFill>
    </fill>
    <fill>
      <patternFill patternType="solid">
        <fgColor rgb="FF4B2080"/>
        <bgColor rgb="FF4B2080"/>
      </patternFill>
    </fill>
    <fill>
      <patternFill patternType="solid">
        <fgColor theme="0"/>
        <bgColor theme="0"/>
      </patternFill>
    </fill>
    <fill>
      <patternFill patternType="solid">
        <fgColor rgb="FF2E5FA3"/>
        <bgColor rgb="FF2E5FA3"/>
      </patternFill>
    </fill>
    <fill>
      <patternFill patternType="solid">
        <fgColor rgb="FF00FF00"/>
        <bgColor rgb="FF00FF00"/>
      </patternFill>
    </fill>
    <fill>
      <patternFill patternType="solid">
        <fgColor rgb="FFC9A84C"/>
        <bgColor rgb="FFC9A84C"/>
      </patternFill>
    </fill>
    <fill>
      <patternFill patternType="solid">
        <fgColor rgb="FFE8E8E8"/>
        <bgColor rgb="FFE8E8E8"/>
      </patternFill>
    </fill>
    <fill>
      <patternFill patternType="solid">
        <fgColor rgb="FFFFFF00"/>
        <bgColor rgb="FFFFFF00"/>
      </patternFill>
    </fill>
    <fill>
      <patternFill patternType="solid">
        <fgColor rgb="FFD6F0E0"/>
        <bgColor rgb="FFD6F0E0"/>
      </patternFill>
    </fill>
    <fill>
      <patternFill patternType="solid">
        <fgColor rgb="FF0D6B30"/>
        <bgColor rgb="FF0D6B30"/>
      </patternFill>
    </fill>
    <fill>
      <patternFill patternType="solid">
        <fgColor rgb="FF00FFFF"/>
        <bgColor rgb="FF00FFFF"/>
      </patternFill>
    </fill>
    <fill>
      <patternFill patternType="solid">
        <fgColor rgb="FFFFF0E0"/>
        <bgColor rgb="FFFFF0E0"/>
      </patternFill>
    </fill>
    <fill>
      <patternFill patternType="solid">
        <fgColor rgb="FFA34500"/>
        <bgColor rgb="FFA34500"/>
      </patternFill>
    </fill>
    <fill>
      <patternFill patternType="solid">
        <fgColor rgb="FFEDE0F7"/>
        <bgColor rgb="FFEDE0F7"/>
      </patternFill>
    </fill>
    <fill>
      <patternFill patternType="solid">
        <fgColor rgb="FF6B3AB0"/>
        <bgColor rgb="FF6B3AB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5F5F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rgb="FF00FF00"/>
      </patternFill>
    </fill>
    <fill>
      <patternFill patternType="solid">
        <fgColor rgb="FFFF0000"/>
        <bgColor rgb="FFFFFF00"/>
      </patternFill>
    </fill>
    <fill>
      <patternFill patternType="solid">
        <fgColor rgb="FFFF0000"/>
        <bgColor rgb="FF00FF00"/>
      </patternFill>
    </fill>
    <fill>
      <patternFill patternType="solid">
        <fgColor rgb="FF00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00"/>
      </patternFill>
    </fill>
  </fills>
  <borders count="31">
    <border>
      <left/>
      <right/>
      <top/>
      <bottom/>
      <diagonal/>
    </border>
    <border>
      <left style="medium">
        <color rgb="FF1B3A6B"/>
      </left>
      <right/>
      <top style="medium">
        <color rgb="FF1B3A6B"/>
      </top>
      <bottom style="medium">
        <color rgb="FF1B3A6B"/>
      </bottom>
      <diagonal/>
    </border>
    <border>
      <left/>
      <right/>
      <top style="medium">
        <color rgb="FF1B3A6B"/>
      </top>
      <bottom style="medium">
        <color rgb="FF1B3A6B"/>
      </bottom>
      <diagonal/>
    </border>
    <border>
      <left/>
      <right/>
      <top style="medium">
        <color rgb="FF1B3A6B"/>
      </top>
      <bottom style="medium">
        <color rgb="FF1B3A6B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/>
      <bottom/>
      <diagonal/>
    </border>
    <border>
      <left style="medium">
        <color rgb="FF1A6B3A"/>
      </left>
      <right/>
      <top style="medium">
        <color rgb="FF1A6B3A"/>
      </top>
      <bottom style="medium">
        <color rgb="FF1A6B3A"/>
      </bottom>
      <diagonal/>
    </border>
    <border>
      <left/>
      <right/>
      <top style="medium">
        <color rgb="FF1A6B3A"/>
      </top>
      <bottom style="medium">
        <color rgb="FF1A6B3A"/>
      </bottom>
      <diagonal/>
    </border>
    <border>
      <left/>
      <right/>
      <top style="medium">
        <color rgb="FF1A6B3A"/>
      </top>
      <bottom style="medium">
        <color rgb="FF1A6B3A"/>
      </bottom>
      <diagonal/>
    </border>
    <border>
      <left style="medium">
        <color rgb="FF7B3500"/>
      </left>
      <right/>
      <top style="medium">
        <color rgb="FF7B3500"/>
      </top>
      <bottom style="medium">
        <color rgb="FF7B3500"/>
      </bottom>
      <diagonal/>
    </border>
    <border>
      <left/>
      <right/>
      <top style="medium">
        <color rgb="FF7B3500"/>
      </top>
      <bottom style="medium">
        <color rgb="FF7B3500"/>
      </bottom>
      <diagonal/>
    </border>
    <border>
      <left/>
      <right/>
      <top style="medium">
        <color rgb="FF7B3500"/>
      </top>
      <bottom style="medium">
        <color rgb="FF7B3500"/>
      </bottom>
      <diagonal/>
    </border>
    <border>
      <left style="medium">
        <color rgb="FF4B2080"/>
      </left>
      <right/>
      <top style="medium">
        <color rgb="FF4B2080"/>
      </top>
      <bottom style="medium">
        <color rgb="FF4B2080"/>
      </bottom>
      <diagonal/>
    </border>
    <border>
      <left/>
      <right/>
      <top style="medium">
        <color rgb="FF4B2080"/>
      </top>
      <bottom style="medium">
        <color rgb="FF4B2080"/>
      </bottom>
      <diagonal/>
    </border>
    <border>
      <left/>
      <right/>
      <top style="medium">
        <color rgb="FF4B2080"/>
      </top>
      <bottom style="medium">
        <color rgb="FF4B2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medium">
        <color rgb="FFCCCCCC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CCCCCC"/>
      </top>
      <bottom style="medium">
        <color rgb="FFBBBBBB"/>
      </bottom>
      <diagonal/>
    </border>
    <border>
      <left style="medium">
        <color rgb="FFCCCCCC"/>
      </left>
      <right style="medium">
        <color rgb="FFBBBBBB"/>
      </right>
      <top style="medium">
        <color rgb="FFCCCCCC"/>
      </top>
      <bottom style="medium">
        <color rgb="FFBBBBBB"/>
      </bottom>
      <diagonal/>
    </border>
    <border>
      <left style="medium">
        <color rgb="FFCCCCCC"/>
      </left>
      <right style="medium">
        <color rgb="FFBBBBBB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BBBBBB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19">
    <xf numFmtId="0" fontId="0" fillId="0" borderId="0" xfId="0"/>
    <xf numFmtId="0" fontId="13" fillId="9" borderId="0" xfId="0" applyFont="1" applyFill="1"/>
    <xf numFmtId="0" fontId="14" fillId="10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7" fillId="11" borderId="11" xfId="0" applyFont="1" applyFill="1" applyBorder="1" applyAlignment="1">
      <alignment horizontal="left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left" vertical="center" wrapText="1"/>
    </xf>
    <xf numFmtId="17" fontId="7" fillId="5" borderId="12" xfId="0" applyNumberFormat="1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16" fillId="13" borderId="11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left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14" borderId="11" xfId="0" applyFont="1" applyFill="1" applyBorder="1" applyAlignment="1">
      <alignment horizontal="left" vertical="center" wrapText="1"/>
    </xf>
    <xf numFmtId="0" fontId="7" fillId="14" borderId="11" xfId="0" applyFont="1" applyFill="1" applyBorder="1" applyAlignment="1">
      <alignment horizontal="center" vertical="center" wrapText="1"/>
    </xf>
    <xf numFmtId="0" fontId="14" fillId="16" borderId="11" xfId="0" applyFont="1" applyFill="1" applyBorder="1" applyAlignment="1">
      <alignment horizontal="center" vertical="center" wrapText="1"/>
    </xf>
    <xf numFmtId="0" fontId="18" fillId="11" borderId="13" xfId="0" applyFont="1" applyFill="1" applyBorder="1"/>
    <xf numFmtId="0" fontId="18" fillId="14" borderId="13" xfId="0" applyFont="1" applyFill="1" applyBorder="1"/>
    <xf numFmtId="0" fontId="7" fillId="4" borderId="11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8" fillId="9" borderId="13" xfId="0" applyFont="1" applyFill="1" applyBorder="1"/>
    <xf numFmtId="0" fontId="13" fillId="17" borderId="0" xfId="0" applyFont="1" applyFill="1"/>
    <xf numFmtId="0" fontId="14" fillId="19" borderId="11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left" vertical="center" wrapText="1"/>
    </xf>
    <xf numFmtId="49" fontId="7" fillId="14" borderId="13" xfId="0" applyNumberFormat="1" applyFont="1" applyFill="1" applyBorder="1" applyAlignment="1">
      <alignment horizontal="left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21" borderId="11" xfId="0" applyFont="1" applyFill="1" applyBorder="1" applyAlignment="1">
      <alignment horizontal="center" vertical="center" wrapText="1"/>
    </xf>
    <xf numFmtId="14" fontId="21" fillId="0" borderId="23" xfId="0" applyNumberFormat="1" applyFont="1" applyBorder="1" applyAlignment="1">
      <alignment horizontal="center" vertical="center"/>
    </xf>
    <xf numFmtId="0" fontId="22" fillId="5" borderId="11" xfId="0" applyFont="1" applyFill="1" applyBorder="1" applyAlignment="1">
      <alignment horizontal="left" vertical="center" wrapText="1"/>
    </xf>
    <xf numFmtId="0" fontId="7" fillId="22" borderId="11" xfId="0" applyFont="1" applyFill="1" applyBorder="1" applyAlignment="1">
      <alignment horizontal="center" vertical="center" wrapText="1"/>
    </xf>
    <xf numFmtId="0" fontId="7" fillId="22" borderId="11" xfId="0" applyFont="1" applyFill="1" applyBorder="1" applyAlignment="1">
      <alignment horizontal="left" vertical="center" wrapText="1"/>
    </xf>
    <xf numFmtId="0" fontId="7" fillId="23" borderId="11" xfId="0" applyFont="1" applyFill="1" applyBorder="1" applyAlignment="1">
      <alignment horizontal="left" vertical="center" wrapText="1"/>
    </xf>
    <xf numFmtId="14" fontId="21" fillId="24" borderId="23" xfId="0" applyNumberFormat="1" applyFont="1" applyFill="1" applyBorder="1" applyAlignment="1">
      <alignment horizontal="center" vertical="center"/>
    </xf>
    <xf numFmtId="0" fontId="7" fillId="23" borderId="11" xfId="0" applyFont="1" applyFill="1" applyBorder="1" applyAlignment="1">
      <alignment horizontal="center" vertical="center" wrapText="1"/>
    </xf>
    <xf numFmtId="0" fontId="7" fillId="23" borderId="11" xfId="0" quotePrefix="1" applyFont="1" applyFill="1" applyBorder="1" applyAlignment="1">
      <alignment horizontal="left" vertical="center" wrapText="1"/>
    </xf>
    <xf numFmtId="0" fontId="15" fillId="24" borderId="11" xfId="0" applyFont="1" applyFill="1" applyBorder="1" applyAlignment="1">
      <alignment horizontal="left" vertical="center" wrapText="1"/>
    </xf>
    <xf numFmtId="0" fontId="22" fillId="23" borderId="11" xfId="0" applyFont="1" applyFill="1" applyBorder="1" applyAlignment="1">
      <alignment horizontal="left" vertical="center" wrapText="1"/>
    </xf>
    <xf numFmtId="0" fontId="22" fillId="14" borderId="11" xfId="0" applyFont="1" applyFill="1" applyBorder="1" applyAlignment="1">
      <alignment horizontal="left" vertical="center" wrapText="1"/>
    </xf>
    <xf numFmtId="0" fontId="13" fillId="22" borderId="0" xfId="0" applyFont="1" applyFill="1"/>
    <xf numFmtId="0" fontId="0" fillId="24" borderId="0" xfId="0" applyFill="1"/>
    <xf numFmtId="0" fontId="7" fillId="26" borderId="11" xfId="0" applyFont="1" applyFill="1" applyBorder="1" applyAlignment="1">
      <alignment horizontal="left" vertical="center" wrapText="1"/>
    </xf>
    <xf numFmtId="0" fontId="7" fillId="25" borderId="11" xfId="0" applyFont="1" applyFill="1" applyBorder="1" applyAlignment="1">
      <alignment horizontal="left" vertical="center" wrapText="1"/>
    </xf>
    <xf numFmtId="0" fontId="22" fillId="27" borderId="11" xfId="0" applyFont="1" applyFill="1" applyBorder="1" applyAlignment="1">
      <alignment horizontal="left" vertical="center" wrapText="1"/>
    </xf>
    <xf numFmtId="0" fontId="22" fillId="27" borderId="13" xfId="0" applyFont="1" applyFill="1" applyBorder="1" applyAlignment="1">
      <alignment horizontal="left" vertical="center" wrapText="1"/>
    </xf>
    <xf numFmtId="0" fontId="7" fillId="28" borderId="11" xfId="0" applyFont="1" applyFill="1" applyBorder="1" applyAlignment="1">
      <alignment horizontal="left" vertical="center" wrapText="1"/>
    </xf>
    <xf numFmtId="0" fontId="7" fillId="27" borderId="11" xfId="0" applyFont="1" applyFill="1" applyBorder="1" applyAlignment="1">
      <alignment horizontal="left" vertical="center" wrapText="1"/>
    </xf>
    <xf numFmtId="0" fontId="23" fillId="29" borderId="24" xfId="0" applyFont="1" applyFill="1" applyBorder="1" applyAlignment="1">
      <alignment horizontal="center" vertical="center" wrapText="1"/>
    </xf>
    <xf numFmtId="0" fontId="23" fillId="29" borderId="25" xfId="0" applyFont="1" applyFill="1" applyBorder="1" applyAlignment="1">
      <alignment horizontal="center" vertical="center" wrapText="1"/>
    </xf>
    <xf numFmtId="0" fontId="2" fillId="30" borderId="26" xfId="0" applyFont="1" applyFill="1" applyBorder="1" applyAlignment="1">
      <alignment vertical="center" wrapText="1"/>
    </xf>
    <xf numFmtId="0" fontId="2" fillId="30" borderId="27" xfId="0" applyFont="1" applyFill="1" applyBorder="1" applyAlignment="1">
      <alignment vertical="center" wrapText="1"/>
    </xf>
    <xf numFmtId="0" fontId="2" fillId="31" borderId="26" xfId="0" applyFont="1" applyFill="1" applyBorder="1" applyAlignment="1">
      <alignment vertical="center" wrapText="1"/>
    </xf>
    <xf numFmtId="0" fontId="2" fillId="31" borderId="27" xfId="0" applyFont="1" applyFill="1" applyBorder="1" applyAlignment="1">
      <alignment vertical="center" wrapText="1"/>
    </xf>
    <xf numFmtId="0" fontId="23" fillId="31" borderId="27" xfId="0" applyFont="1" applyFill="1" applyBorder="1" applyAlignment="1">
      <alignment horizontal="center" vertical="center" wrapText="1"/>
    </xf>
    <xf numFmtId="0" fontId="23" fillId="31" borderId="26" xfId="0" applyFont="1" applyFill="1" applyBorder="1" applyAlignment="1">
      <alignment horizontal="center" vertical="center" wrapText="1"/>
    </xf>
    <xf numFmtId="0" fontId="2" fillId="32" borderId="26" xfId="0" applyFont="1" applyFill="1" applyBorder="1" applyAlignment="1">
      <alignment vertical="center" wrapText="1"/>
    </xf>
    <xf numFmtId="0" fontId="2" fillId="32" borderId="27" xfId="0" applyFont="1" applyFill="1" applyBorder="1" applyAlignment="1">
      <alignment vertical="center" wrapText="1"/>
    </xf>
    <xf numFmtId="0" fontId="22" fillId="4" borderId="11" xfId="0" applyFont="1" applyFill="1" applyBorder="1" applyAlignment="1">
      <alignment horizontal="left" vertical="center" wrapText="1"/>
    </xf>
    <xf numFmtId="0" fontId="12" fillId="6" borderId="14" xfId="0" applyFont="1" applyFill="1" applyBorder="1" applyAlignment="1">
      <alignment horizontal="center" vertical="center"/>
    </xf>
    <xf numFmtId="0" fontId="4" fillId="0" borderId="15" xfId="0" applyFont="1" applyBorder="1"/>
    <xf numFmtId="0" fontId="4" fillId="0" borderId="16" xfId="0" applyFont="1" applyBorder="1"/>
    <xf numFmtId="0" fontId="17" fillId="15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6" fillId="6" borderId="7" xfId="0" applyFont="1" applyFill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 wrapText="1"/>
    </xf>
    <xf numFmtId="0" fontId="4" fillId="0" borderId="10" xfId="0" applyFont="1" applyBorder="1"/>
    <xf numFmtId="0" fontId="8" fillId="4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center" vertical="center"/>
    </xf>
    <xf numFmtId="3" fontId="9" fillId="4" borderId="7" xfId="0" applyNumberFormat="1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4" fillId="12" borderId="7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19" fillId="18" borderId="4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4" fillId="0" borderId="21" xfId="0" applyFont="1" applyBorder="1"/>
    <xf numFmtId="0" fontId="4" fillId="0" borderId="22" xfId="0" applyFont="1" applyBorder="1"/>
    <xf numFmtId="0" fontId="20" fillId="20" borderId="4" xfId="0" applyFont="1" applyFill="1" applyBorder="1" applyAlignment="1">
      <alignment horizontal="center" vertical="center"/>
    </xf>
    <xf numFmtId="0" fontId="21" fillId="24" borderId="24" xfId="0" applyFont="1" applyFill="1" applyBorder="1" applyAlignment="1">
      <alignment vertical="center" wrapText="1"/>
    </xf>
    <xf numFmtId="0" fontId="21" fillId="24" borderId="25" xfId="0" applyFont="1" applyFill="1" applyBorder="1" applyAlignment="1">
      <alignment vertical="center" wrapText="1"/>
    </xf>
    <xf numFmtId="0" fontId="21" fillId="24" borderId="25" xfId="0" applyFont="1" applyFill="1" applyBorder="1" applyAlignment="1">
      <alignment horizontal="center" vertical="center" wrapText="1"/>
    </xf>
    <xf numFmtId="0" fontId="18" fillId="22" borderId="13" xfId="0" applyFont="1" applyFill="1" applyBorder="1"/>
    <xf numFmtId="0" fontId="15" fillId="22" borderId="11" xfId="0" applyFont="1" applyFill="1" applyBorder="1" applyAlignment="1">
      <alignment horizontal="left" vertical="center" wrapText="1"/>
    </xf>
    <xf numFmtId="0" fontId="15" fillId="22" borderId="11" xfId="0" applyFont="1" applyFill="1" applyBorder="1" applyAlignment="1">
      <alignment horizontal="center" vertical="center" wrapText="1"/>
    </xf>
    <xf numFmtId="0" fontId="21" fillId="24" borderId="26" xfId="0" applyFont="1" applyFill="1" applyBorder="1" applyAlignment="1">
      <alignment vertical="center" wrapText="1"/>
    </xf>
    <xf numFmtId="0" fontId="21" fillId="24" borderId="27" xfId="0" applyFont="1" applyFill="1" applyBorder="1" applyAlignment="1">
      <alignment vertical="center" wrapText="1"/>
    </xf>
    <xf numFmtId="0" fontId="21" fillId="24" borderId="27" xfId="0" applyFont="1" applyFill="1" applyBorder="1" applyAlignment="1">
      <alignment horizontal="center" vertical="center" wrapText="1"/>
    </xf>
    <xf numFmtId="0" fontId="21" fillId="24" borderId="28" xfId="0" applyFont="1" applyFill="1" applyBorder="1" applyAlignment="1">
      <alignment vertical="center" wrapText="1"/>
    </xf>
    <xf numFmtId="0" fontId="21" fillId="24" borderId="28" xfId="0" applyFont="1" applyFill="1" applyBorder="1" applyAlignment="1">
      <alignment horizontal="center" vertical="center" wrapText="1"/>
    </xf>
    <xf numFmtId="0" fontId="1" fillId="24" borderId="29" xfId="0" applyFont="1" applyFill="1" applyBorder="1" applyAlignment="1">
      <alignment vertical="center" wrapText="1"/>
    </xf>
    <xf numFmtId="0" fontId="21" fillId="24" borderId="29" xfId="0" applyFont="1" applyFill="1" applyBorder="1" applyAlignment="1">
      <alignment horizontal="center" vertical="center" wrapText="1"/>
    </xf>
    <xf numFmtId="0" fontId="21" fillId="24" borderId="29" xfId="0" applyFont="1" applyFill="1" applyBorder="1" applyAlignment="1">
      <alignment vertical="center" wrapText="1"/>
    </xf>
    <xf numFmtId="0" fontId="21" fillId="24" borderId="30" xfId="0" applyFont="1" applyFill="1" applyBorder="1" applyAlignment="1">
      <alignment vertical="center" wrapText="1"/>
    </xf>
    <xf numFmtId="0" fontId="25" fillId="24" borderId="29" xfId="1" applyFill="1" applyBorder="1" applyAlignment="1">
      <alignment vertical="center" wrapText="1"/>
    </xf>
    <xf numFmtId="0" fontId="21" fillId="24" borderId="30" xfId="0" applyFont="1" applyFill="1" applyBorder="1" applyAlignment="1">
      <alignment horizontal="center" vertical="center" wrapText="1"/>
    </xf>
    <xf numFmtId="0" fontId="24" fillId="24" borderId="29" xfId="0" applyFont="1" applyFill="1" applyBorder="1" applyAlignment="1">
      <alignment vertical="center" wrapText="1"/>
    </xf>
    <xf numFmtId="0" fontId="18" fillId="33" borderId="13" xfId="0" applyFont="1" applyFill="1" applyBorder="1"/>
    <xf numFmtId="0" fontId="23" fillId="24" borderId="25" xfId="0" applyFont="1" applyFill="1" applyBorder="1" applyAlignment="1">
      <alignment vertical="center" wrapText="1"/>
    </xf>
    <xf numFmtId="14" fontId="23" fillId="24" borderId="25" xfId="0" applyNumberFormat="1" applyFont="1" applyFill="1" applyBorder="1" applyAlignment="1">
      <alignment vertical="center" wrapText="1"/>
    </xf>
    <xf numFmtId="0" fontId="23" fillId="24" borderId="25" xfId="0" applyFont="1" applyFill="1" applyBorder="1" applyAlignment="1">
      <alignment horizontal="center" vertical="center" wrapText="1"/>
    </xf>
    <xf numFmtId="0" fontId="23" fillId="24" borderId="26" xfId="0" applyFont="1" applyFill="1" applyBorder="1" applyAlignment="1">
      <alignment vertical="center" wrapText="1"/>
    </xf>
    <xf numFmtId="0" fontId="23" fillId="24" borderId="27" xfId="0" applyFont="1" applyFill="1" applyBorder="1" applyAlignment="1">
      <alignment vertical="center" wrapText="1"/>
    </xf>
    <xf numFmtId="0" fontId="1" fillId="24" borderId="27" xfId="0" applyFont="1" applyFill="1" applyBorder="1" applyAlignment="1">
      <alignment vertical="center" wrapText="1"/>
    </xf>
    <xf numFmtId="0" fontId="23" fillId="24" borderId="27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6">
    <dxf>
      <fill>
        <patternFill>
          <bgColor theme="9" tint="0.39994506668294322"/>
        </patternFill>
      </fill>
    </dxf>
    <dxf>
      <fill>
        <patternFill patternType="darkGray">
          <fgColor theme="9" tint="0.59996337778862885"/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 patternType="darkGray">
          <fgColor theme="9" tint="0.59996337778862885"/>
          <bgColor theme="9" tint="0.7999816888943144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lar.google.com/citations?view_op=view_citation&amp;hl=tr&amp;user=i8i7re8AAAAJ&amp;sortby=pubdate&amp;citation_for_view=i8i7re8AAAAJ:YOwf2qJgpHM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A84C"/>
  </sheetPr>
  <dimension ref="A1:H1000"/>
  <sheetViews>
    <sheetView tabSelected="1" zoomScale="145" zoomScaleNormal="145" workbookViewId="0">
      <pane ySplit="2" topLeftCell="A3" activePane="bottomLeft" state="frozen"/>
      <selection pane="bottomLeft" activeCell="A14" sqref="A14:F14"/>
    </sheetView>
  </sheetViews>
  <sheetFormatPr defaultColWidth="14.42578125" defaultRowHeight="15" customHeight="1" x14ac:dyDescent="0.25"/>
  <cols>
    <col min="1" max="1" width="32" customWidth="1"/>
    <col min="2" max="8" width="14" customWidth="1"/>
    <col min="9" max="26" width="8.5703125" customWidth="1"/>
  </cols>
  <sheetData>
    <row r="1" spans="1:8" ht="31.5" customHeight="1" x14ac:dyDescent="0.25">
      <c r="A1" s="68" t="s">
        <v>0</v>
      </c>
      <c r="B1" s="69"/>
      <c r="C1" s="69"/>
      <c r="D1" s="69"/>
      <c r="E1" s="69"/>
      <c r="F1" s="69"/>
      <c r="G1" s="69"/>
      <c r="H1" s="70"/>
    </row>
    <row r="2" spans="1:8" ht="18" customHeight="1" x14ac:dyDescent="0.25">
      <c r="A2" s="71" t="s">
        <v>1</v>
      </c>
      <c r="B2" s="63"/>
      <c r="C2" s="63"/>
      <c r="D2" s="63"/>
      <c r="E2" s="63"/>
      <c r="F2" s="63"/>
      <c r="G2" s="63"/>
      <c r="H2" s="64"/>
    </row>
    <row r="3" spans="1:8" ht="14.25" customHeight="1" x14ac:dyDescent="0.25"/>
    <row r="4" spans="1:8" ht="24" customHeight="1" x14ac:dyDescent="0.25">
      <c r="A4" s="72" t="s">
        <v>2</v>
      </c>
      <c r="B4" s="66"/>
      <c r="C4" s="66"/>
      <c r="D4" s="66"/>
      <c r="E4" s="66"/>
      <c r="F4" s="66"/>
      <c r="G4" s="66"/>
      <c r="H4" s="67"/>
    </row>
    <row r="5" spans="1:8" ht="19.5" customHeight="1" x14ac:dyDescent="0.25">
      <c r="A5" s="73" t="s">
        <v>3</v>
      </c>
      <c r="B5" s="66"/>
      <c r="C5" s="66"/>
      <c r="D5" s="66"/>
      <c r="E5" s="66"/>
      <c r="F5" s="74"/>
      <c r="G5" s="75">
        <f>COUNTA('1. Eğitim-Öğretim'!A9:A21)</f>
        <v>13</v>
      </c>
      <c r="H5" s="74"/>
    </row>
    <row r="6" spans="1:8" ht="19.5" customHeight="1" x14ac:dyDescent="0.25">
      <c r="A6" s="76" t="s">
        <v>4</v>
      </c>
      <c r="B6" s="66"/>
      <c r="C6" s="66"/>
      <c r="D6" s="66"/>
      <c r="E6" s="66"/>
      <c r="F6" s="74"/>
      <c r="G6" s="75">
        <f>'1. Eğitim-Öğretim'!F24</f>
        <v>431</v>
      </c>
      <c r="H6" s="74"/>
    </row>
    <row r="7" spans="1:8" ht="19.5" customHeight="1" x14ac:dyDescent="0.25">
      <c r="A7" s="73" t="s">
        <v>5</v>
      </c>
      <c r="B7" s="66"/>
      <c r="C7" s="66"/>
      <c r="D7" s="66"/>
      <c r="E7" s="66"/>
      <c r="F7" s="74"/>
      <c r="G7" s="75">
        <f>ROUND('1. Eğitim-Öğretim'!G24,1)</f>
        <v>80</v>
      </c>
      <c r="H7" s="74"/>
    </row>
    <row r="8" spans="1:8" ht="19.5" customHeight="1" x14ac:dyDescent="0.25">
      <c r="A8" s="76" t="s">
        <v>6</v>
      </c>
      <c r="B8" s="66"/>
      <c r="C8" s="66"/>
      <c r="D8" s="66"/>
      <c r="E8" s="66"/>
      <c r="F8" s="74"/>
      <c r="G8" s="75">
        <f>COUNTA('1. Eğitim-Öğretim'!B31:B48)</f>
        <v>17</v>
      </c>
      <c r="H8" s="74"/>
    </row>
    <row r="9" spans="1:8" ht="19.5" customHeight="1" x14ac:dyDescent="0.25">
      <c r="A9" s="73" t="s">
        <v>7</v>
      </c>
      <c r="B9" s="66"/>
      <c r="C9" s="66"/>
      <c r="D9" s="66"/>
      <c r="E9" s="66"/>
      <c r="F9" s="74"/>
      <c r="G9" s="75"/>
      <c r="H9" s="74"/>
    </row>
    <row r="10" spans="1:8" ht="14.25" customHeight="1" x14ac:dyDescent="0.25"/>
    <row r="11" spans="1:8" ht="24" customHeight="1" x14ac:dyDescent="0.25">
      <c r="A11" s="65" t="s">
        <v>8</v>
      </c>
      <c r="B11" s="66"/>
      <c r="C11" s="66"/>
      <c r="D11" s="66"/>
      <c r="E11" s="66"/>
      <c r="F11" s="66"/>
      <c r="G11" s="66"/>
      <c r="H11" s="67"/>
    </row>
    <row r="12" spans="1:8" ht="19.5" customHeight="1" x14ac:dyDescent="0.25">
      <c r="A12" s="73" t="s">
        <v>9</v>
      </c>
      <c r="B12" s="66"/>
      <c r="C12" s="66"/>
      <c r="D12" s="66"/>
      <c r="E12" s="66"/>
      <c r="F12" s="74"/>
      <c r="G12" s="77">
        <f>COUNTA('2. Araştırma-Geliştirme'!#REF!)</f>
        <v>1</v>
      </c>
      <c r="H12" s="74"/>
    </row>
    <row r="13" spans="1:8" ht="19.5" customHeight="1" x14ac:dyDescent="0.25">
      <c r="A13" s="76" t="s">
        <v>10</v>
      </c>
      <c r="B13" s="66"/>
      <c r="C13" s="66"/>
      <c r="D13" s="66"/>
      <c r="E13" s="66"/>
      <c r="F13" s="74"/>
      <c r="G13" s="77">
        <f>COUNTA('2. Araştırma-Geliştirme'!A21:A22)</f>
        <v>2</v>
      </c>
      <c r="H13" s="74"/>
    </row>
    <row r="14" spans="1:8" ht="19.5" customHeight="1" x14ac:dyDescent="0.25">
      <c r="A14" s="73" t="s">
        <v>11</v>
      </c>
      <c r="B14" s="66"/>
      <c r="C14" s="66"/>
      <c r="D14" s="66"/>
      <c r="E14" s="66"/>
      <c r="F14" s="74"/>
      <c r="G14" s="77">
        <f>COUNTIF('2. Araştırma-Geliştirme'!D21:D22,"TÜBİTAK")</f>
        <v>1</v>
      </c>
      <c r="H14" s="74"/>
    </row>
    <row r="15" spans="1:8" ht="19.5" customHeight="1" x14ac:dyDescent="0.25">
      <c r="A15" s="76" t="s">
        <v>12</v>
      </c>
      <c r="B15" s="66"/>
      <c r="C15" s="66"/>
      <c r="D15" s="66"/>
      <c r="E15" s="66"/>
      <c r="F15" s="74"/>
      <c r="G15" s="78">
        <f>SUM('2. Araştırma-Geliştirme'!G21:G22)</f>
        <v>0</v>
      </c>
      <c r="H15" s="74"/>
    </row>
    <row r="16" spans="1:8" ht="19.5" customHeight="1" x14ac:dyDescent="0.25">
      <c r="A16" s="73" t="s">
        <v>13</v>
      </c>
      <c r="B16" s="66"/>
      <c r="C16" s="66"/>
      <c r="D16" s="66"/>
      <c r="E16" s="66"/>
      <c r="F16" s="74"/>
      <c r="G16" s="77"/>
      <c r="H16" s="74"/>
    </row>
    <row r="17" spans="1:8" ht="14.25" customHeight="1" x14ac:dyDescent="0.25"/>
    <row r="18" spans="1:8" ht="24" customHeight="1" x14ac:dyDescent="0.25">
      <c r="A18" s="79" t="s">
        <v>14</v>
      </c>
      <c r="B18" s="66"/>
      <c r="C18" s="66"/>
      <c r="D18" s="66"/>
      <c r="E18" s="66"/>
      <c r="F18" s="66"/>
      <c r="G18" s="66"/>
      <c r="H18" s="67"/>
    </row>
    <row r="19" spans="1:8" ht="19.5" customHeight="1" x14ac:dyDescent="0.25">
      <c r="A19" s="73" t="s">
        <v>15</v>
      </c>
      <c r="B19" s="66"/>
      <c r="C19" s="66"/>
      <c r="D19" s="66"/>
      <c r="E19" s="66"/>
      <c r="F19" s="74"/>
      <c r="G19" s="80">
        <f>COUNTA('3. Toplumsal Katkı'!A5:A8)</f>
        <v>4</v>
      </c>
      <c r="H19" s="74"/>
    </row>
    <row r="20" spans="1:8" ht="19.5" customHeight="1" x14ac:dyDescent="0.25">
      <c r="A20" s="76" t="s">
        <v>16</v>
      </c>
      <c r="B20" s="66"/>
      <c r="C20" s="66"/>
      <c r="D20" s="66"/>
      <c r="E20" s="66"/>
      <c r="F20" s="74"/>
      <c r="G20" s="80">
        <f>SUM('3. Toplumsal Katkı'!G5:G8)</f>
        <v>85</v>
      </c>
      <c r="H20" s="74"/>
    </row>
    <row r="21" spans="1:8" ht="19.5" customHeight="1" x14ac:dyDescent="0.25">
      <c r="A21" s="73" t="s">
        <v>17</v>
      </c>
      <c r="B21" s="66"/>
      <c r="C21" s="66"/>
      <c r="D21" s="66"/>
      <c r="E21" s="66"/>
      <c r="F21" s="74"/>
      <c r="G21" s="80">
        <f>COUNTIF('3. Toplumsal Katkı'!A13:J18,"Aktif")</f>
        <v>6</v>
      </c>
      <c r="H21" s="74"/>
    </row>
    <row r="22" spans="1:8" ht="19.5" customHeight="1" x14ac:dyDescent="0.25">
      <c r="A22" s="76" t="s">
        <v>18</v>
      </c>
      <c r="B22" s="66"/>
      <c r="C22" s="66"/>
      <c r="D22" s="66"/>
      <c r="E22" s="66"/>
      <c r="F22" s="74"/>
      <c r="G22" s="80">
        <f>SUM('3. Toplumsal Katkı'!G13:G18)</f>
        <v>10</v>
      </c>
      <c r="H22" s="74"/>
    </row>
    <row r="23" spans="1:8" ht="19.5" customHeight="1" x14ac:dyDescent="0.25">
      <c r="A23" s="73" t="s">
        <v>19</v>
      </c>
      <c r="B23" s="66"/>
      <c r="C23" s="66"/>
      <c r="D23" s="66"/>
      <c r="E23" s="66"/>
      <c r="F23" s="74"/>
      <c r="G23" s="80">
        <f>SUM('3. Toplumsal Katkı'!H13:H18)</f>
        <v>4</v>
      </c>
      <c r="H23" s="74"/>
    </row>
    <row r="24" spans="1:8" ht="14.25" customHeight="1" x14ac:dyDescent="0.25"/>
    <row r="25" spans="1:8" ht="24" customHeight="1" x14ac:dyDescent="0.25">
      <c r="A25" s="82" t="s">
        <v>20</v>
      </c>
      <c r="B25" s="66"/>
      <c r="C25" s="66"/>
      <c r="D25" s="66"/>
      <c r="E25" s="66"/>
      <c r="F25" s="66"/>
      <c r="G25" s="66"/>
      <c r="H25" s="67"/>
    </row>
    <row r="26" spans="1:8" ht="19.5" customHeight="1" x14ac:dyDescent="0.25">
      <c r="A26" s="73" t="s">
        <v>21</v>
      </c>
      <c r="B26" s="66"/>
      <c r="C26" s="66"/>
      <c r="D26" s="66"/>
      <c r="E26" s="66"/>
      <c r="F26" s="74"/>
      <c r="G26" s="81">
        <f>COUNTA('4. Yönetişim'!A5:A9)</f>
        <v>5</v>
      </c>
      <c r="H26" s="74"/>
    </row>
    <row r="27" spans="1:8" ht="19.5" customHeight="1" x14ac:dyDescent="0.25">
      <c r="A27" s="76" t="s">
        <v>22</v>
      </c>
      <c r="B27" s="66"/>
      <c r="C27" s="66"/>
      <c r="D27" s="66"/>
      <c r="E27" s="66"/>
      <c r="F27" s="74"/>
      <c r="G27" s="81">
        <f>COUNTA('4. Yönetişim'!A13:A16)</f>
        <v>4</v>
      </c>
      <c r="H27" s="74"/>
    </row>
    <row r="28" spans="1:8" ht="19.5" customHeight="1" x14ac:dyDescent="0.25">
      <c r="A28" s="73" t="s">
        <v>23</v>
      </c>
      <c r="B28" s="66"/>
      <c r="C28" s="66"/>
      <c r="D28" s="66"/>
      <c r="E28" s="66"/>
      <c r="F28" s="74"/>
      <c r="G28" s="81">
        <f>SUM('4. Yönetişim'!E13:E16)</f>
        <v>19</v>
      </c>
      <c r="H28" s="74"/>
    </row>
    <row r="29" spans="1:8" ht="19.5" customHeight="1" x14ac:dyDescent="0.25">
      <c r="A29" s="76" t="s">
        <v>24</v>
      </c>
      <c r="B29" s="66"/>
      <c r="C29" s="66"/>
      <c r="D29" s="66"/>
      <c r="E29" s="66"/>
      <c r="F29" s="74"/>
      <c r="G29" s="81">
        <f>'4. Yönetişim'!E20</f>
        <v>87.2</v>
      </c>
      <c r="H29" s="74"/>
    </row>
    <row r="30" spans="1:8" ht="19.5" customHeight="1" x14ac:dyDescent="0.25">
      <c r="A30" s="73" t="s">
        <v>25</v>
      </c>
      <c r="B30" s="66"/>
      <c r="C30" s="66"/>
      <c r="D30" s="66"/>
      <c r="E30" s="66"/>
      <c r="F30" s="74"/>
      <c r="G30" s="81">
        <f>'4. Yönetişim'!E21</f>
        <v>84.5</v>
      </c>
      <c r="H30" s="74"/>
    </row>
    <row r="31" spans="1:8" ht="14.25" customHeight="1" x14ac:dyDescent="0.25"/>
    <row r="32" spans="1:8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46">
    <mergeCell ref="A23:F23"/>
    <mergeCell ref="G23:H23"/>
    <mergeCell ref="A29:F29"/>
    <mergeCell ref="G29:H29"/>
    <mergeCell ref="A30:F30"/>
    <mergeCell ref="G30:H30"/>
    <mergeCell ref="A25:H25"/>
    <mergeCell ref="A26:F26"/>
    <mergeCell ref="G26:H26"/>
    <mergeCell ref="A27:F27"/>
    <mergeCell ref="G27:H27"/>
    <mergeCell ref="A28:F28"/>
    <mergeCell ref="G28:H28"/>
    <mergeCell ref="G20:H20"/>
    <mergeCell ref="A20:F20"/>
    <mergeCell ref="A21:F21"/>
    <mergeCell ref="G21:H21"/>
    <mergeCell ref="A22:F22"/>
    <mergeCell ref="G22:H22"/>
    <mergeCell ref="A16:F16"/>
    <mergeCell ref="G16:H16"/>
    <mergeCell ref="A18:H18"/>
    <mergeCell ref="A19:F19"/>
    <mergeCell ref="G19:H19"/>
    <mergeCell ref="A13:F13"/>
    <mergeCell ref="G13:H13"/>
    <mergeCell ref="A14:F14"/>
    <mergeCell ref="G14:H14"/>
    <mergeCell ref="G15:H15"/>
    <mergeCell ref="A15:F15"/>
    <mergeCell ref="A9:F9"/>
    <mergeCell ref="G9:H9"/>
    <mergeCell ref="A11:H11"/>
    <mergeCell ref="A12:F12"/>
    <mergeCell ref="G12:H12"/>
    <mergeCell ref="A6:F6"/>
    <mergeCell ref="G6:H6"/>
    <mergeCell ref="A7:F7"/>
    <mergeCell ref="G7:H7"/>
    <mergeCell ref="A8:F8"/>
    <mergeCell ref="G8:H8"/>
    <mergeCell ref="A1:H1"/>
    <mergeCell ref="A2:H2"/>
    <mergeCell ref="A4:H4"/>
    <mergeCell ref="A5:F5"/>
    <mergeCell ref="G5:H5"/>
  </mergeCell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B3A6B"/>
  </sheetPr>
  <dimension ref="A1:AA1002"/>
  <sheetViews>
    <sheetView zoomScaleNormal="100" workbookViewId="0">
      <pane ySplit="3" topLeftCell="A4" activePane="bottomLeft" state="frozen"/>
      <selection pane="bottomLeft" activeCell="C13" sqref="C13"/>
    </sheetView>
  </sheetViews>
  <sheetFormatPr defaultColWidth="14.42578125" defaultRowHeight="15" x14ac:dyDescent="0.25"/>
  <cols>
    <col min="1" max="1" width="32.5703125" bestFit="1" customWidth="1"/>
    <col min="2" max="2" width="60.140625" bestFit="1" customWidth="1"/>
    <col min="3" max="3" width="18" customWidth="1"/>
    <col min="4" max="4" width="27" bestFit="1" customWidth="1"/>
    <col min="5" max="5" width="12" customWidth="1"/>
    <col min="6" max="6" width="14" customWidth="1"/>
    <col min="7" max="7" width="13" customWidth="1"/>
    <col min="8" max="8" width="22" customWidth="1"/>
    <col min="9" max="9" width="27.85546875" customWidth="1"/>
    <col min="10" max="26" width="8.5703125" customWidth="1"/>
  </cols>
  <sheetData>
    <row r="1" spans="1:26" ht="17.25" x14ac:dyDescent="0.25">
      <c r="A1" s="83" t="s">
        <v>26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71" t="s">
        <v>27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72" t="s">
        <v>28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.25" x14ac:dyDescent="0.25">
      <c r="A5" s="3" t="s">
        <v>212</v>
      </c>
      <c r="B5" s="30" t="s">
        <v>224</v>
      </c>
      <c r="C5" s="3" t="s">
        <v>38</v>
      </c>
      <c r="D5" s="3" t="s">
        <v>233</v>
      </c>
      <c r="E5" s="29">
        <v>45716</v>
      </c>
      <c r="F5" s="4">
        <v>35</v>
      </c>
      <c r="G5" s="3">
        <v>80</v>
      </c>
      <c r="H5" s="30" t="s">
        <v>237</v>
      </c>
      <c r="I5" s="5" t="s">
        <v>400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8.25" x14ac:dyDescent="0.25">
      <c r="A6" s="3" t="s">
        <v>212</v>
      </c>
      <c r="B6" s="3" t="s">
        <v>225</v>
      </c>
      <c r="C6" s="3" t="s">
        <v>39</v>
      </c>
      <c r="D6" s="3" t="s">
        <v>233</v>
      </c>
      <c r="E6" s="29">
        <v>45932</v>
      </c>
      <c r="F6" s="4">
        <v>60</v>
      </c>
      <c r="G6" s="3">
        <v>80</v>
      </c>
      <c r="H6" s="3" t="s">
        <v>401</v>
      </c>
      <c r="I6" s="3" t="s">
        <v>402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8.25" x14ac:dyDescent="0.25">
      <c r="A7" s="3" t="s">
        <v>212</v>
      </c>
      <c r="B7" s="3" t="s">
        <v>226</v>
      </c>
      <c r="C7" s="3" t="s">
        <v>38</v>
      </c>
      <c r="D7" s="3" t="s">
        <v>234</v>
      </c>
      <c r="E7" s="29">
        <v>45941</v>
      </c>
      <c r="F7" s="4">
        <v>25</v>
      </c>
      <c r="G7" s="3">
        <v>80</v>
      </c>
      <c r="H7" s="3" t="s">
        <v>403</v>
      </c>
      <c r="I7" s="3" t="s">
        <v>404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8.25" x14ac:dyDescent="0.25">
      <c r="A8" s="3" t="s">
        <v>212</v>
      </c>
      <c r="B8" s="3" t="s">
        <v>227</v>
      </c>
      <c r="C8" s="3" t="s">
        <v>39</v>
      </c>
      <c r="D8" s="3" t="s">
        <v>234</v>
      </c>
      <c r="E8" s="29">
        <v>45948</v>
      </c>
      <c r="F8" s="31">
        <v>20</v>
      </c>
      <c r="G8" s="3">
        <v>80</v>
      </c>
      <c r="H8" s="32" t="s">
        <v>405</v>
      </c>
      <c r="I8" s="32" t="s">
        <v>406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x14ac:dyDescent="0.25">
      <c r="A9" s="3" t="s">
        <v>212</v>
      </c>
      <c r="B9" s="3" t="s">
        <v>228</v>
      </c>
      <c r="C9" s="32" t="s">
        <v>231</v>
      </c>
      <c r="D9" s="33" t="s">
        <v>212</v>
      </c>
      <c r="E9" s="34">
        <v>45988</v>
      </c>
      <c r="F9" s="31">
        <v>20</v>
      </c>
      <c r="G9" s="3">
        <v>80</v>
      </c>
      <c r="H9" s="32" t="s">
        <v>407</v>
      </c>
      <c r="I9" s="32" t="s">
        <v>408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 x14ac:dyDescent="0.25">
      <c r="A10" s="3" t="s">
        <v>212</v>
      </c>
      <c r="B10" s="3" t="s">
        <v>229</v>
      </c>
      <c r="C10" s="33" t="s">
        <v>39</v>
      </c>
      <c r="D10" s="33" t="s">
        <v>212</v>
      </c>
      <c r="E10" s="34">
        <v>46035</v>
      </c>
      <c r="F10" s="35">
        <v>10</v>
      </c>
      <c r="G10" s="3">
        <v>80</v>
      </c>
      <c r="H10" s="36" t="s">
        <v>409</v>
      </c>
      <c r="I10" s="33" t="s">
        <v>410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x14ac:dyDescent="0.25">
      <c r="A11" s="3" t="s">
        <v>212</v>
      </c>
      <c r="B11" s="3" t="s">
        <v>230</v>
      </c>
      <c r="C11" s="33" t="s">
        <v>39</v>
      </c>
      <c r="D11" s="33" t="s">
        <v>212</v>
      </c>
      <c r="E11" s="34">
        <v>46061</v>
      </c>
      <c r="F11" s="35">
        <v>23</v>
      </c>
      <c r="G11" s="3">
        <v>80</v>
      </c>
      <c r="H11" s="36" t="s">
        <v>411</v>
      </c>
      <c r="I11" s="33" t="s">
        <v>412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5" x14ac:dyDescent="0.25">
      <c r="A12" s="3" t="s">
        <v>212</v>
      </c>
      <c r="B12" s="3" t="s">
        <v>213</v>
      </c>
      <c r="C12" s="33" t="s">
        <v>39</v>
      </c>
      <c r="D12" s="33" t="s">
        <v>212</v>
      </c>
      <c r="E12" s="34">
        <v>46061</v>
      </c>
      <c r="F12" s="35">
        <v>23</v>
      </c>
      <c r="G12" s="3">
        <v>80</v>
      </c>
      <c r="H12" s="36" t="s">
        <v>411</v>
      </c>
      <c r="I12" s="33" t="s">
        <v>413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.5" x14ac:dyDescent="0.25">
      <c r="A13" s="30" t="s">
        <v>212</v>
      </c>
      <c r="B13" s="3" t="s">
        <v>214</v>
      </c>
      <c r="C13" s="33" t="s">
        <v>39</v>
      </c>
      <c r="D13" s="33" t="s">
        <v>235</v>
      </c>
      <c r="E13" s="34">
        <v>46065</v>
      </c>
      <c r="F13" s="35">
        <v>15</v>
      </c>
      <c r="G13" s="3">
        <v>80</v>
      </c>
      <c r="H13" s="36" t="s">
        <v>414</v>
      </c>
      <c r="I13" s="33" t="s">
        <v>415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8.25" x14ac:dyDescent="0.25">
      <c r="A14" s="3" t="s">
        <v>212</v>
      </c>
      <c r="B14" s="3" t="s">
        <v>215</v>
      </c>
      <c r="C14" s="33" t="s">
        <v>39</v>
      </c>
      <c r="D14" s="33" t="s">
        <v>233</v>
      </c>
      <c r="E14" s="34">
        <v>46074</v>
      </c>
      <c r="F14" s="35">
        <v>25</v>
      </c>
      <c r="G14" s="3">
        <v>80</v>
      </c>
      <c r="H14" s="36" t="s">
        <v>416</v>
      </c>
      <c r="I14" s="33" t="s">
        <v>417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8.25" x14ac:dyDescent="0.25">
      <c r="A15" s="3" t="s">
        <v>212</v>
      </c>
      <c r="B15" s="3" t="s">
        <v>216</v>
      </c>
      <c r="C15" s="33" t="s">
        <v>38</v>
      </c>
      <c r="D15" s="33" t="s">
        <v>233</v>
      </c>
      <c r="E15" s="34">
        <v>46077</v>
      </c>
      <c r="F15" s="35">
        <v>5</v>
      </c>
      <c r="G15" s="3">
        <v>80</v>
      </c>
      <c r="H15" s="36" t="s">
        <v>418</v>
      </c>
      <c r="I15" s="33" t="s">
        <v>419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8.25" x14ac:dyDescent="0.25">
      <c r="A16" s="3" t="s">
        <v>212</v>
      </c>
      <c r="B16" s="3" t="s">
        <v>217</v>
      </c>
      <c r="C16" s="33" t="s">
        <v>38</v>
      </c>
      <c r="D16" s="33" t="s">
        <v>235</v>
      </c>
      <c r="E16" s="34">
        <v>46084</v>
      </c>
      <c r="F16" s="35">
        <v>35</v>
      </c>
      <c r="G16" s="3">
        <v>80</v>
      </c>
      <c r="H16" s="36" t="s">
        <v>414</v>
      </c>
      <c r="I16" s="33" t="s">
        <v>420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x14ac:dyDescent="0.25">
      <c r="A17" s="3" t="s">
        <v>212</v>
      </c>
      <c r="B17" s="3" t="s">
        <v>218</v>
      </c>
      <c r="C17" s="32" t="s">
        <v>231</v>
      </c>
      <c r="D17" s="33" t="s">
        <v>235</v>
      </c>
      <c r="E17" s="34">
        <v>46127</v>
      </c>
      <c r="F17" s="35">
        <v>20</v>
      </c>
      <c r="G17" s="3">
        <v>80</v>
      </c>
      <c r="H17" s="36" t="s">
        <v>421</v>
      </c>
      <c r="I17" s="33" t="s">
        <v>422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 x14ac:dyDescent="0.25">
      <c r="A18" s="3" t="s">
        <v>212</v>
      </c>
      <c r="B18" s="3" t="s">
        <v>219</v>
      </c>
      <c r="C18" s="33" t="s">
        <v>39</v>
      </c>
      <c r="D18" s="33" t="s">
        <v>233</v>
      </c>
      <c r="E18" s="34">
        <v>46140</v>
      </c>
      <c r="F18" s="35">
        <v>40</v>
      </c>
      <c r="G18" s="3">
        <v>80</v>
      </c>
      <c r="H18" s="36" t="s">
        <v>423</v>
      </c>
      <c r="I18" s="33" t="s">
        <v>424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8.25" x14ac:dyDescent="0.25">
      <c r="A19" s="3" t="s">
        <v>212</v>
      </c>
      <c r="B19" s="3" t="s">
        <v>220</v>
      </c>
      <c r="C19" s="33" t="s">
        <v>232</v>
      </c>
      <c r="D19" s="33" t="s">
        <v>233</v>
      </c>
      <c r="E19" s="34">
        <v>46155</v>
      </c>
      <c r="F19" s="35">
        <v>30</v>
      </c>
      <c r="G19" s="3">
        <v>80</v>
      </c>
      <c r="H19" s="36" t="s">
        <v>425</v>
      </c>
      <c r="I19" s="37" t="s">
        <v>426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 x14ac:dyDescent="0.25">
      <c r="A20" s="3" t="s">
        <v>212</v>
      </c>
      <c r="B20" s="3" t="s">
        <v>221</v>
      </c>
      <c r="C20" s="32" t="s">
        <v>38</v>
      </c>
      <c r="D20" s="32" t="s">
        <v>236</v>
      </c>
      <c r="E20" s="34">
        <v>46156</v>
      </c>
      <c r="F20" s="31">
        <v>10</v>
      </c>
      <c r="G20" s="3">
        <v>80</v>
      </c>
      <c r="H20" s="38" t="s">
        <v>427</v>
      </c>
      <c r="I20" s="32" t="s">
        <v>428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x14ac:dyDescent="0.25">
      <c r="A21" s="3" t="s">
        <v>212</v>
      </c>
      <c r="B21" s="3" t="s">
        <v>222</v>
      </c>
      <c r="C21" s="33" t="s">
        <v>38</v>
      </c>
      <c r="D21" s="33" t="s">
        <v>234</v>
      </c>
      <c r="E21" s="34">
        <v>46159</v>
      </c>
      <c r="F21" s="35">
        <v>15</v>
      </c>
      <c r="G21" s="3">
        <v>80</v>
      </c>
      <c r="H21" s="33" t="s">
        <v>429</v>
      </c>
      <c r="I21" s="33" t="s">
        <v>430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1" x14ac:dyDescent="0.25">
      <c r="A22" s="3" t="s">
        <v>212</v>
      </c>
      <c r="B22" s="3" t="s">
        <v>223</v>
      </c>
      <c r="C22" s="33" t="s">
        <v>38</v>
      </c>
      <c r="D22" s="33" t="s">
        <v>234</v>
      </c>
      <c r="E22" s="34">
        <v>46160</v>
      </c>
      <c r="F22" s="35">
        <v>20</v>
      </c>
      <c r="G22" s="3">
        <v>80</v>
      </c>
      <c r="H22" s="38" t="s">
        <v>431</v>
      </c>
      <c r="I22" s="33" t="s">
        <v>432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 t="s">
        <v>212</v>
      </c>
      <c r="B23" s="8"/>
      <c r="C23" s="8"/>
      <c r="D23" s="8"/>
      <c r="E23" s="9"/>
      <c r="F23" s="4"/>
      <c r="G23" s="4"/>
      <c r="H23" s="10"/>
      <c r="I23" s="1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84" t="s">
        <v>40</v>
      </c>
      <c r="B24" s="66"/>
      <c r="C24" s="66"/>
      <c r="D24" s="66"/>
      <c r="E24" s="67"/>
      <c r="F24" s="11">
        <v>431</v>
      </c>
      <c r="G24" s="11">
        <f>AVERAGE(G9:G21)</f>
        <v>80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72" t="s">
        <v>41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" thickBot="1" x14ac:dyDescent="0.3">
      <c r="A27" s="2" t="s">
        <v>29</v>
      </c>
      <c r="B27" s="2" t="s">
        <v>42</v>
      </c>
      <c r="C27" s="2" t="s">
        <v>43</v>
      </c>
      <c r="D27" s="2" t="s">
        <v>44</v>
      </c>
      <c r="E27" s="2" t="s">
        <v>45</v>
      </c>
      <c r="F27" s="2" t="s">
        <v>46</v>
      </c>
      <c r="G27" s="2" t="s">
        <v>47</v>
      </c>
      <c r="H27" s="2" t="s">
        <v>48</v>
      </c>
      <c r="I27" s="2" t="s">
        <v>49</v>
      </c>
      <c r="J27" s="2" t="s">
        <v>50</v>
      </c>
      <c r="K27" s="2" t="s">
        <v>51</v>
      </c>
      <c r="L27" s="2" t="s">
        <v>52</v>
      </c>
      <c r="M27" s="2" t="s">
        <v>53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.25" thickBot="1" x14ac:dyDescent="0.3">
      <c r="A28" s="6" t="s">
        <v>54</v>
      </c>
      <c r="B28" s="7" t="s">
        <v>55</v>
      </c>
      <c r="C28" s="6" t="s">
        <v>56</v>
      </c>
      <c r="D28" s="6" t="s">
        <v>57</v>
      </c>
      <c r="E28" s="48">
        <v>40</v>
      </c>
      <c r="F28" s="49">
        <v>38</v>
      </c>
      <c r="G28" s="49">
        <v>32</v>
      </c>
      <c r="H28" s="49">
        <v>6</v>
      </c>
      <c r="I28" s="49">
        <v>84.21052632</v>
      </c>
      <c r="J28" s="49">
        <v>6</v>
      </c>
      <c r="K28" s="49">
        <v>7.1</v>
      </c>
      <c r="L28" s="49">
        <v>4.3</v>
      </c>
      <c r="M28" s="6" t="s">
        <v>58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thickBot="1" x14ac:dyDescent="0.3">
      <c r="A29" s="12"/>
      <c r="B29" s="13"/>
      <c r="C29" s="12"/>
      <c r="D29" s="12"/>
      <c r="E29" s="50"/>
      <c r="F29" s="51"/>
      <c r="G29" s="51"/>
      <c r="H29" s="51"/>
      <c r="I29" s="51"/>
      <c r="J29" s="51"/>
      <c r="K29" s="51"/>
      <c r="L29" s="51"/>
      <c r="M29" s="1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.25" thickBot="1" x14ac:dyDescent="0.3">
      <c r="A30" s="14" t="s">
        <v>59</v>
      </c>
      <c r="B30" s="39" t="s">
        <v>60</v>
      </c>
      <c r="C30" s="39" t="s">
        <v>61</v>
      </c>
      <c r="D30" s="14" t="s">
        <v>267</v>
      </c>
      <c r="E30" s="55">
        <v>41</v>
      </c>
      <c r="F30" s="55">
        <v>25</v>
      </c>
      <c r="G30" s="55">
        <v>25</v>
      </c>
      <c r="H30" s="55">
        <v>0</v>
      </c>
      <c r="I30" s="54">
        <f>G30/F30*100</f>
        <v>100</v>
      </c>
      <c r="J30" s="54">
        <v>7</v>
      </c>
      <c r="K30" s="54"/>
      <c r="L30" s="54"/>
      <c r="M30" s="14" t="s">
        <v>58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6.25" thickBot="1" x14ac:dyDescent="0.3">
      <c r="A31" s="39" t="s">
        <v>238</v>
      </c>
      <c r="B31" s="39" t="s">
        <v>239</v>
      </c>
      <c r="C31" s="39" t="s">
        <v>255</v>
      </c>
      <c r="D31" s="14" t="s">
        <v>268</v>
      </c>
      <c r="E31" s="55">
        <v>45</v>
      </c>
      <c r="F31" s="55">
        <v>28</v>
      </c>
      <c r="G31" s="55">
        <v>10</v>
      </c>
      <c r="H31" s="55">
        <v>7</v>
      </c>
      <c r="I31" s="54">
        <f t="shared" ref="I31:I79" si="0">G31/F31*100</f>
        <v>35.714285714285715</v>
      </c>
      <c r="J31" s="54">
        <v>18</v>
      </c>
      <c r="K31" s="54"/>
      <c r="L31" s="54"/>
      <c r="M31" s="14" t="s">
        <v>58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6.25" thickBot="1" x14ac:dyDescent="0.3">
      <c r="A32" s="39" t="s">
        <v>238</v>
      </c>
      <c r="B32" s="39" t="s">
        <v>240</v>
      </c>
      <c r="C32" s="39" t="s">
        <v>62</v>
      </c>
      <c r="D32" s="14" t="s">
        <v>269</v>
      </c>
      <c r="E32" s="55">
        <v>41</v>
      </c>
      <c r="F32" s="55">
        <v>26</v>
      </c>
      <c r="G32" s="55">
        <v>15</v>
      </c>
      <c r="H32" s="55">
        <v>9</v>
      </c>
      <c r="I32" s="54">
        <f t="shared" si="0"/>
        <v>57.692307692307686</v>
      </c>
      <c r="J32" s="54">
        <v>16</v>
      </c>
      <c r="K32" s="54"/>
      <c r="L32" s="54"/>
      <c r="M32" s="14" t="s">
        <v>58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7" ht="26.25" thickBot="1" x14ac:dyDescent="0.3">
      <c r="A33" s="39" t="s">
        <v>238</v>
      </c>
      <c r="B33" s="39" t="s">
        <v>241</v>
      </c>
      <c r="C33" s="39" t="s">
        <v>256</v>
      </c>
      <c r="D33" s="14" t="s">
        <v>270</v>
      </c>
      <c r="E33" s="55">
        <v>40</v>
      </c>
      <c r="F33" s="54">
        <v>25</v>
      </c>
      <c r="G33" s="54">
        <v>17</v>
      </c>
      <c r="H33" s="54">
        <v>8</v>
      </c>
      <c r="I33" s="54">
        <f t="shared" si="0"/>
        <v>68</v>
      </c>
      <c r="J33" s="54">
        <v>10</v>
      </c>
      <c r="K33" s="54"/>
      <c r="L33" s="54">
        <v>4.71</v>
      </c>
      <c r="M33" s="14" t="s">
        <v>58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7" ht="39" thickBot="1" x14ac:dyDescent="0.3">
      <c r="A34" s="39" t="s">
        <v>238</v>
      </c>
      <c r="B34" s="39" t="s">
        <v>242</v>
      </c>
      <c r="C34" s="39" t="s">
        <v>257</v>
      </c>
      <c r="D34" s="14" t="s">
        <v>267</v>
      </c>
      <c r="E34" s="52"/>
      <c r="F34" s="53"/>
      <c r="G34" s="53"/>
      <c r="H34" s="53"/>
      <c r="I34" s="54" t="e">
        <f t="shared" si="0"/>
        <v>#DIV/0!</v>
      </c>
      <c r="J34" s="54"/>
      <c r="K34" s="54"/>
      <c r="L34" s="54"/>
      <c r="M34" s="14" t="s">
        <v>58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7" ht="26.25" thickBot="1" x14ac:dyDescent="0.3">
      <c r="A35" s="39" t="s">
        <v>238</v>
      </c>
      <c r="B35" s="39" t="s">
        <v>243</v>
      </c>
      <c r="C35" s="39" t="s">
        <v>258</v>
      </c>
      <c r="D35" s="14" t="s">
        <v>271</v>
      </c>
      <c r="E35" s="52"/>
      <c r="F35" s="53"/>
      <c r="G35" s="53"/>
      <c r="H35" s="53"/>
      <c r="I35" s="54" t="e">
        <f t="shared" si="0"/>
        <v>#DIV/0!</v>
      </c>
      <c r="J35" s="54"/>
      <c r="K35" s="54"/>
      <c r="L35" s="54"/>
      <c r="M35" s="14" t="s">
        <v>58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7" ht="26.25" thickBot="1" x14ac:dyDescent="0.3">
      <c r="A36" s="39" t="s">
        <v>238</v>
      </c>
      <c r="B36" s="39" t="s">
        <v>244</v>
      </c>
      <c r="C36" s="39" t="s">
        <v>259</v>
      </c>
      <c r="D36" s="42" t="s">
        <v>272</v>
      </c>
      <c r="E36" s="55">
        <v>42</v>
      </c>
      <c r="F36" s="55">
        <v>25</v>
      </c>
      <c r="G36" s="55">
        <v>25</v>
      </c>
      <c r="H36" s="55">
        <v>0</v>
      </c>
      <c r="I36" s="54">
        <f t="shared" si="0"/>
        <v>100</v>
      </c>
      <c r="J36" s="54">
        <v>19</v>
      </c>
      <c r="K36" s="54"/>
      <c r="L36" s="54">
        <v>4.59</v>
      </c>
      <c r="M36" s="14" t="s">
        <v>58</v>
      </c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</row>
    <row r="37" spans="1:27" ht="51.75" thickBot="1" x14ac:dyDescent="0.3">
      <c r="A37" s="39" t="s">
        <v>238</v>
      </c>
      <c r="B37" s="39" t="s">
        <v>245</v>
      </c>
      <c r="C37" s="39" t="s">
        <v>260</v>
      </c>
      <c r="D37" s="14" t="s">
        <v>273</v>
      </c>
      <c r="E37" s="55">
        <v>27</v>
      </c>
      <c r="F37" s="55">
        <v>24</v>
      </c>
      <c r="G37" s="55">
        <v>23</v>
      </c>
      <c r="H37" s="55">
        <v>1</v>
      </c>
      <c r="I37" s="54">
        <f t="shared" si="0"/>
        <v>95.833333333333343</v>
      </c>
      <c r="J37" s="54">
        <v>7</v>
      </c>
      <c r="K37" s="54"/>
      <c r="L37" s="54">
        <v>4.76</v>
      </c>
      <c r="M37" s="14" t="s">
        <v>58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7" ht="39" thickBot="1" x14ac:dyDescent="0.3">
      <c r="A38" s="39" t="s">
        <v>238</v>
      </c>
      <c r="B38" s="39" t="s">
        <v>246</v>
      </c>
      <c r="C38" s="39" t="s">
        <v>261</v>
      </c>
      <c r="D38" s="14" t="s">
        <v>270</v>
      </c>
      <c r="E38" s="55">
        <v>27</v>
      </c>
      <c r="F38" s="55">
        <v>25</v>
      </c>
      <c r="G38" s="55">
        <v>18</v>
      </c>
      <c r="H38" s="55">
        <v>9</v>
      </c>
      <c r="I38" s="54">
        <f t="shared" si="0"/>
        <v>72</v>
      </c>
      <c r="J38" s="54">
        <v>8</v>
      </c>
      <c r="K38" s="54"/>
      <c r="L38" s="54">
        <v>4.82</v>
      </c>
      <c r="M38" s="14" t="s">
        <v>58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7" s="41" customFormat="1" ht="26.25" thickBot="1" x14ac:dyDescent="0.3">
      <c r="A39" s="39" t="s">
        <v>238</v>
      </c>
      <c r="B39" s="39" t="s">
        <v>247</v>
      </c>
      <c r="C39" s="39" t="s">
        <v>63</v>
      </c>
      <c r="D39" s="39" t="s">
        <v>272</v>
      </c>
      <c r="E39" s="55">
        <v>28</v>
      </c>
      <c r="F39" s="55">
        <v>22</v>
      </c>
      <c r="G39" s="55">
        <v>22</v>
      </c>
      <c r="H39" s="55">
        <v>0</v>
      </c>
      <c r="I39" s="54">
        <f t="shared" si="0"/>
        <v>100</v>
      </c>
      <c r="J39" s="54">
        <v>6</v>
      </c>
      <c r="K39" s="54"/>
      <c r="L39" s="54">
        <v>4.75</v>
      </c>
      <c r="M39" s="14" t="s">
        <v>58</v>
      </c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7" ht="39" thickBot="1" x14ac:dyDescent="0.3">
      <c r="A40" s="39" t="s">
        <v>238</v>
      </c>
      <c r="B40" s="39" t="s">
        <v>248</v>
      </c>
      <c r="C40" s="39" t="s">
        <v>262</v>
      </c>
      <c r="D40" s="14" t="s">
        <v>272</v>
      </c>
      <c r="E40" s="55">
        <v>26</v>
      </c>
      <c r="F40" s="55">
        <v>23</v>
      </c>
      <c r="G40" s="55">
        <v>22</v>
      </c>
      <c r="H40" s="55">
        <v>1</v>
      </c>
      <c r="I40" s="54">
        <f t="shared" si="0"/>
        <v>95.652173913043484</v>
      </c>
      <c r="J40" s="54">
        <v>7</v>
      </c>
      <c r="K40" s="54"/>
      <c r="L40" s="54">
        <v>4.7699999999999996</v>
      </c>
      <c r="M40" s="14" t="s">
        <v>58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7" ht="26.25" thickBot="1" x14ac:dyDescent="0.3">
      <c r="A41" s="39" t="s">
        <v>238</v>
      </c>
      <c r="B41" s="39" t="s">
        <v>249</v>
      </c>
      <c r="C41" s="39" t="s">
        <v>263</v>
      </c>
      <c r="D41" s="14" t="s">
        <v>271</v>
      </c>
      <c r="E41" s="55"/>
      <c r="F41" s="55"/>
      <c r="G41" s="55"/>
      <c r="H41" s="55"/>
      <c r="I41" s="54" t="e">
        <f t="shared" si="0"/>
        <v>#DIV/0!</v>
      </c>
      <c r="J41" s="54"/>
      <c r="K41" s="54"/>
      <c r="L41" s="54"/>
      <c r="M41" s="14" t="s">
        <v>58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7" ht="26.25" thickBot="1" x14ac:dyDescent="0.3">
      <c r="A42" s="39" t="s">
        <v>238</v>
      </c>
      <c r="B42" s="39" t="s">
        <v>250</v>
      </c>
      <c r="C42" s="39" t="s">
        <v>264</v>
      </c>
      <c r="D42" s="14" t="s">
        <v>270</v>
      </c>
      <c r="E42" s="55">
        <v>25</v>
      </c>
      <c r="F42" s="55">
        <v>24</v>
      </c>
      <c r="G42" s="55">
        <v>14</v>
      </c>
      <c r="H42" s="55">
        <v>10</v>
      </c>
      <c r="I42" s="54">
        <f t="shared" si="0"/>
        <v>58.333333333333336</v>
      </c>
      <c r="J42" s="54">
        <v>10</v>
      </c>
      <c r="K42" s="54"/>
      <c r="L42" s="54">
        <v>4.82</v>
      </c>
      <c r="M42" s="14" t="s">
        <v>58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7" ht="26.25" thickBot="1" x14ac:dyDescent="0.3">
      <c r="A43" s="39" t="s">
        <v>238</v>
      </c>
      <c r="B43" s="39" t="s">
        <v>251</v>
      </c>
      <c r="C43" s="39" t="s">
        <v>265</v>
      </c>
      <c r="D43" s="43" t="s">
        <v>272</v>
      </c>
      <c r="E43" s="55"/>
      <c r="F43" s="55"/>
      <c r="G43" s="55"/>
      <c r="H43" s="55"/>
      <c r="I43" s="54" t="e">
        <f t="shared" si="0"/>
        <v>#DIV/0!</v>
      </c>
      <c r="J43" s="54"/>
      <c r="K43" s="54"/>
      <c r="L43" s="54">
        <v>4.6399999999999997</v>
      </c>
      <c r="M43" s="14" t="s">
        <v>58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7" ht="26.25" thickBot="1" x14ac:dyDescent="0.3">
      <c r="A44" s="39" t="s">
        <v>238</v>
      </c>
      <c r="B44" s="39" t="s">
        <v>252</v>
      </c>
      <c r="C44" s="39" t="s">
        <v>64</v>
      </c>
      <c r="D44" s="14" t="s">
        <v>270</v>
      </c>
      <c r="E44" s="55">
        <v>22</v>
      </c>
      <c r="F44" s="55">
        <v>20</v>
      </c>
      <c r="G44" s="55">
        <v>9</v>
      </c>
      <c r="H44" s="55">
        <v>11</v>
      </c>
      <c r="I44" s="54">
        <f t="shared" si="0"/>
        <v>45</v>
      </c>
      <c r="J44" s="54">
        <v>12</v>
      </c>
      <c r="K44" s="54"/>
      <c r="L44" s="54">
        <v>4.78</v>
      </c>
      <c r="M44" s="14" t="s">
        <v>58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7" ht="26.25" thickBot="1" x14ac:dyDescent="0.3">
      <c r="A45" s="39" t="s">
        <v>238</v>
      </c>
      <c r="B45" s="39" t="s">
        <v>253</v>
      </c>
      <c r="C45" s="39" t="s">
        <v>65</v>
      </c>
      <c r="D45" s="14" t="s">
        <v>273</v>
      </c>
      <c r="E45" s="55">
        <v>26</v>
      </c>
      <c r="F45" s="55">
        <v>24</v>
      </c>
      <c r="G45" s="55">
        <v>24</v>
      </c>
      <c r="H45" s="55">
        <v>0</v>
      </c>
      <c r="I45" s="54">
        <f t="shared" si="0"/>
        <v>100</v>
      </c>
      <c r="J45" s="54">
        <v>1</v>
      </c>
      <c r="K45" s="54"/>
      <c r="L45" s="54">
        <v>4.82</v>
      </c>
      <c r="M45" s="14" t="s">
        <v>58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7" ht="26.25" thickBot="1" x14ac:dyDescent="0.3">
      <c r="A46" s="39" t="s">
        <v>238</v>
      </c>
      <c r="B46" s="39" t="s">
        <v>254</v>
      </c>
      <c r="C46" s="39" t="s">
        <v>266</v>
      </c>
      <c r="D46" s="42" t="s">
        <v>270</v>
      </c>
      <c r="E46" s="55">
        <v>27</v>
      </c>
      <c r="F46" s="55">
        <v>23</v>
      </c>
      <c r="G46" s="55">
        <v>22</v>
      </c>
      <c r="H46" s="55">
        <v>1</v>
      </c>
      <c r="I46" s="54">
        <f t="shared" si="0"/>
        <v>95.652173913043484</v>
      </c>
      <c r="J46" s="54">
        <v>4</v>
      </c>
      <c r="K46" s="54"/>
      <c r="L46" s="54">
        <v>4.87</v>
      </c>
      <c r="M46" s="14" t="s">
        <v>58</v>
      </c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1"/>
    </row>
    <row r="47" spans="1:27" ht="15.75" thickBot="1" x14ac:dyDescent="0.3">
      <c r="A47" s="44"/>
      <c r="B47" s="45"/>
      <c r="C47" s="44"/>
      <c r="D47" s="46"/>
      <c r="E47" s="56"/>
      <c r="F47" s="57"/>
      <c r="G47" s="57"/>
      <c r="H47" s="57"/>
      <c r="I47" s="54" t="e">
        <f t="shared" si="0"/>
        <v>#DIV/0!</v>
      </c>
      <c r="J47" s="57"/>
      <c r="K47" s="57"/>
      <c r="L47" s="57"/>
      <c r="M47" s="47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1"/>
    </row>
    <row r="48" spans="1:27" ht="26.25" thickBot="1" x14ac:dyDescent="0.3">
      <c r="A48" s="39" t="s">
        <v>238</v>
      </c>
      <c r="B48" s="39" t="s">
        <v>274</v>
      </c>
      <c r="C48" s="39" t="s">
        <v>71</v>
      </c>
      <c r="D48" s="14" t="s">
        <v>268</v>
      </c>
      <c r="E48" s="55"/>
      <c r="F48" s="55"/>
      <c r="G48" s="55"/>
      <c r="H48" s="55"/>
      <c r="I48" s="54" t="e">
        <f t="shared" si="0"/>
        <v>#DIV/0!</v>
      </c>
      <c r="J48" s="54"/>
      <c r="K48" s="54"/>
      <c r="L48" s="54"/>
      <c r="M48" s="14" t="s">
        <v>66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6.25" thickBot="1" x14ac:dyDescent="0.3">
      <c r="A49" s="39" t="s">
        <v>238</v>
      </c>
      <c r="B49" s="39" t="s">
        <v>275</v>
      </c>
      <c r="C49" s="39" t="s">
        <v>289</v>
      </c>
      <c r="D49" s="14" t="s">
        <v>267</v>
      </c>
      <c r="E49" s="55"/>
      <c r="F49" s="55"/>
      <c r="G49" s="55"/>
      <c r="H49" s="55"/>
      <c r="I49" s="54" t="e">
        <f t="shared" si="0"/>
        <v>#DIV/0!</v>
      </c>
      <c r="J49" s="54"/>
      <c r="K49" s="54"/>
      <c r="L49" s="54"/>
      <c r="M49" s="14" t="s">
        <v>66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6.25" thickBot="1" x14ac:dyDescent="0.3">
      <c r="A50" s="39" t="s">
        <v>238</v>
      </c>
      <c r="B50" s="39" t="s">
        <v>276</v>
      </c>
      <c r="C50" s="39" t="s">
        <v>290</v>
      </c>
      <c r="D50" s="14" t="s">
        <v>271</v>
      </c>
      <c r="E50" s="55"/>
      <c r="F50" s="55"/>
      <c r="G50" s="55"/>
      <c r="H50" s="55"/>
      <c r="I50" s="54" t="e">
        <f t="shared" si="0"/>
        <v>#DIV/0!</v>
      </c>
      <c r="J50" s="54"/>
      <c r="K50" s="54"/>
      <c r="L50" s="54"/>
      <c r="M50" s="14" t="s">
        <v>66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6.25" thickBot="1" x14ac:dyDescent="0.3">
      <c r="A51" s="39" t="s">
        <v>238</v>
      </c>
      <c r="B51" s="39" t="s">
        <v>277</v>
      </c>
      <c r="C51" s="39" t="s">
        <v>291</v>
      </c>
      <c r="D51" s="14" t="s">
        <v>270</v>
      </c>
      <c r="E51" s="55">
        <v>37</v>
      </c>
      <c r="F51" s="55">
        <v>25</v>
      </c>
      <c r="G51" s="55">
        <v>19</v>
      </c>
      <c r="H51" s="55">
        <v>6</v>
      </c>
      <c r="I51" s="54">
        <f t="shared" si="0"/>
        <v>76</v>
      </c>
      <c r="J51" s="54">
        <v>6</v>
      </c>
      <c r="K51" s="54"/>
      <c r="L51" s="54">
        <v>4.67</v>
      </c>
      <c r="M51" s="14" t="s">
        <v>66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6.25" thickBot="1" x14ac:dyDescent="0.3">
      <c r="A52" s="39" t="s">
        <v>238</v>
      </c>
      <c r="B52" s="39" t="s">
        <v>278</v>
      </c>
      <c r="C52" s="39" t="s">
        <v>292</v>
      </c>
      <c r="D52" s="14" t="s">
        <v>272</v>
      </c>
      <c r="E52" s="55">
        <v>37</v>
      </c>
      <c r="F52" s="55">
        <v>25</v>
      </c>
      <c r="G52" s="55">
        <v>15</v>
      </c>
      <c r="H52" s="55">
        <v>10</v>
      </c>
      <c r="I52" s="54">
        <f t="shared" si="0"/>
        <v>60</v>
      </c>
      <c r="J52" s="54">
        <v>9</v>
      </c>
      <c r="K52" s="54"/>
      <c r="L52" s="54">
        <v>4.49</v>
      </c>
      <c r="M52" s="14" t="s">
        <v>66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6.25" thickBot="1" x14ac:dyDescent="0.3">
      <c r="A53" s="39" t="s">
        <v>238</v>
      </c>
      <c r="B53" s="39" t="s">
        <v>279</v>
      </c>
      <c r="C53" s="39" t="s">
        <v>67</v>
      </c>
      <c r="D53" s="14" t="s">
        <v>270</v>
      </c>
      <c r="E53" s="55">
        <v>38</v>
      </c>
      <c r="F53" s="55">
        <v>24</v>
      </c>
      <c r="G53" s="55">
        <v>20</v>
      </c>
      <c r="H53" s="55">
        <v>4</v>
      </c>
      <c r="I53" s="54">
        <f t="shared" si="0"/>
        <v>83.333333333333343</v>
      </c>
      <c r="J53" s="54">
        <v>4</v>
      </c>
      <c r="K53" s="54"/>
      <c r="L53" s="54">
        <v>4.72</v>
      </c>
      <c r="M53" s="14" t="s">
        <v>66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6.25" thickBot="1" x14ac:dyDescent="0.3">
      <c r="A54" s="39" t="s">
        <v>238</v>
      </c>
      <c r="B54" s="39" t="s">
        <v>280</v>
      </c>
      <c r="C54" s="39" t="s">
        <v>293</v>
      </c>
      <c r="D54" s="14" t="s">
        <v>272</v>
      </c>
      <c r="E54" s="55">
        <v>40</v>
      </c>
      <c r="F54" s="55">
        <v>28</v>
      </c>
      <c r="G54" s="55">
        <v>11</v>
      </c>
      <c r="H54" s="55">
        <v>17</v>
      </c>
      <c r="I54" s="54">
        <f t="shared" si="0"/>
        <v>39.285714285714285</v>
      </c>
      <c r="J54" s="54">
        <v>16</v>
      </c>
      <c r="K54" s="54"/>
      <c r="L54" s="54">
        <v>4.53</v>
      </c>
      <c r="M54" s="14" t="s">
        <v>66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6.25" thickBot="1" x14ac:dyDescent="0.3">
      <c r="A55" s="39" t="s">
        <v>238</v>
      </c>
      <c r="B55" s="39" t="s">
        <v>281</v>
      </c>
      <c r="C55" s="39" t="s">
        <v>294</v>
      </c>
      <c r="D55" s="14" t="s">
        <v>270</v>
      </c>
      <c r="E55" s="55"/>
      <c r="F55" s="55"/>
      <c r="G55" s="55"/>
      <c r="H55" s="55"/>
      <c r="I55" s="54" t="e">
        <f t="shared" si="0"/>
        <v>#DIV/0!</v>
      </c>
      <c r="J55" s="54"/>
      <c r="K55" s="54"/>
      <c r="L55" s="54"/>
      <c r="M55" s="14" t="s">
        <v>66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6.25" thickBot="1" x14ac:dyDescent="0.3">
      <c r="A56" s="39" t="s">
        <v>238</v>
      </c>
      <c r="B56" s="39" t="s">
        <v>282</v>
      </c>
      <c r="C56" s="39" t="s">
        <v>295</v>
      </c>
      <c r="D56" s="14" t="s">
        <v>267</v>
      </c>
      <c r="E56" s="55"/>
      <c r="F56" s="55"/>
      <c r="G56" s="55"/>
      <c r="H56" s="55"/>
      <c r="I56" s="54" t="e">
        <f t="shared" si="0"/>
        <v>#DIV/0!</v>
      </c>
      <c r="J56" s="54"/>
      <c r="K56" s="54"/>
      <c r="L56" s="54"/>
      <c r="M56" s="14" t="s">
        <v>66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6.25" thickBot="1" x14ac:dyDescent="0.3">
      <c r="A57" s="39" t="s">
        <v>238</v>
      </c>
      <c r="B57" s="39" t="s">
        <v>283</v>
      </c>
      <c r="C57" s="39" t="s">
        <v>296</v>
      </c>
      <c r="D57" s="14" t="s">
        <v>272</v>
      </c>
      <c r="E57" s="55">
        <v>24</v>
      </c>
      <c r="F57" s="55">
        <v>22</v>
      </c>
      <c r="G57" s="55">
        <v>18</v>
      </c>
      <c r="H57" s="55">
        <v>4</v>
      </c>
      <c r="I57" s="54">
        <f t="shared" si="0"/>
        <v>81.818181818181827</v>
      </c>
      <c r="J57" s="54">
        <v>3</v>
      </c>
      <c r="K57" s="54"/>
      <c r="L57" s="54"/>
      <c r="M57" s="14" t="s">
        <v>66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6.25" thickBot="1" x14ac:dyDescent="0.3">
      <c r="A58" s="39" t="s">
        <v>238</v>
      </c>
      <c r="B58" s="39" t="s">
        <v>284</v>
      </c>
      <c r="C58" s="39" t="s">
        <v>297</v>
      </c>
      <c r="D58" s="14" t="s">
        <v>301</v>
      </c>
      <c r="E58" s="55">
        <v>22</v>
      </c>
      <c r="F58" s="55">
        <v>21</v>
      </c>
      <c r="G58" s="55">
        <v>19</v>
      </c>
      <c r="H58" s="55">
        <v>2</v>
      </c>
      <c r="I58" s="54">
        <f t="shared" si="0"/>
        <v>90.476190476190482</v>
      </c>
      <c r="J58" s="54">
        <v>2</v>
      </c>
      <c r="K58" s="54"/>
      <c r="L58" s="54">
        <v>4.68</v>
      </c>
      <c r="M58" s="14" t="s">
        <v>66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6.25" thickBot="1" x14ac:dyDescent="0.3">
      <c r="A59" s="39" t="s">
        <v>238</v>
      </c>
      <c r="B59" s="39" t="s">
        <v>285</v>
      </c>
      <c r="C59" s="39" t="s">
        <v>68</v>
      </c>
      <c r="D59" s="14" t="s">
        <v>270</v>
      </c>
      <c r="E59" s="55">
        <v>21</v>
      </c>
      <c r="F59" s="55">
        <v>20</v>
      </c>
      <c r="G59" s="55">
        <v>20</v>
      </c>
      <c r="H59" s="55">
        <v>1</v>
      </c>
      <c r="I59" s="54">
        <f t="shared" si="0"/>
        <v>100</v>
      </c>
      <c r="J59" s="54">
        <v>0</v>
      </c>
      <c r="K59" s="54"/>
      <c r="L59" s="54">
        <v>4.5599999999999996</v>
      </c>
      <c r="M59" s="14" t="s">
        <v>66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6.25" thickBot="1" x14ac:dyDescent="0.3">
      <c r="A60" s="39" t="s">
        <v>238</v>
      </c>
      <c r="B60" s="39" t="s">
        <v>286</v>
      </c>
      <c r="C60" s="39" t="s">
        <v>298</v>
      </c>
      <c r="D60" s="14" t="s">
        <v>301</v>
      </c>
      <c r="E60" s="55">
        <v>22</v>
      </c>
      <c r="F60" s="55">
        <v>21</v>
      </c>
      <c r="G60" s="55">
        <v>20</v>
      </c>
      <c r="H60" s="55">
        <v>1</v>
      </c>
      <c r="I60" s="54">
        <f t="shared" si="0"/>
        <v>95.238095238095227</v>
      </c>
      <c r="J60" s="54">
        <v>1</v>
      </c>
      <c r="K60" s="54"/>
      <c r="L60" s="54">
        <v>4.62</v>
      </c>
      <c r="M60" s="14" t="s">
        <v>66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6.25" thickBot="1" x14ac:dyDescent="0.3">
      <c r="A61" s="39" t="s">
        <v>238</v>
      </c>
      <c r="B61" s="39" t="s">
        <v>287</v>
      </c>
      <c r="C61" s="39" t="s">
        <v>299</v>
      </c>
      <c r="D61" s="14" t="s">
        <v>271</v>
      </c>
      <c r="E61" s="55"/>
      <c r="F61" s="55"/>
      <c r="G61" s="55"/>
      <c r="H61" s="55"/>
      <c r="I61" s="54" t="e">
        <f t="shared" si="0"/>
        <v>#DIV/0!</v>
      </c>
      <c r="J61" s="54"/>
      <c r="K61" s="54"/>
      <c r="L61" s="54"/>
      <c r="M61" s="14" t="s">
        <v>66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6.25" thickBot="1" x14ac:dyDescent="0.3">
      <c r="A62" s="39" t="s">
        <v>238</v>
      </c>
      <c r="B62" s="39" t="s">
        <v>288</v>
      </c>
      <c r="C62" s="39" t="s">
        <v>300</v>
      </c>
      <c r="D62" s="14" t="s">
        <v>272</v>
      </c>
      <c r="E62" s="55">
        <v>22</v>
      </c>
      <c r="F62" s="55">
        <v>21</v>
      </c>
      <c r="G62" s="55">
        <v>13</v>
      </c>
      <c r="H62" s="55">
        <v>8</v>
      </c>
      <c r="I62" s="54">
        <f t="shared" si="0"/>
        <v>61.904761904761905</v>
      </c>
      <c r="J62" s="54">
        <v>9</v>
      </c>
      <c r="K62" s="54"/>
      <c r="L62" s="54">
        <v>4.6500000000000004</v>
      </c>
      <c r="M62" s="14" t="s">
        <v>66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2.5" customHeight="1" thickBot="1" x14ac:dyDescent="0.3">
      <c r="A63" s="44"/>
      <c r="B63" s="45"/>
      <c r="C63" s="44"/>
      <c r="D63" s="47"/>
      <c r="E63" s="56"/>
      <c r="F63" s="57"/>
      <c r="G63" s="57"/>
      <c r="H63" s="57"/>
      <c r="I63" s="54" t="e">
        <f t="shared" si="0"/>
        <v>#DIV/0!</v>
      </c>
      <c r="J63" s="57"/>
      <c r="K63" s="57"/>
      <c r="L63" s="57"/>
      <c r="M63" s="4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6.25" thickBot="1" x14ac:dyDescent="0.3">
      <c r="A64" s="39" t="s">
        <v>303</v>
      </c>
      <c r="B64" s="39" t="s">
        <v>60</v>
      </c>
      <c r="C64" s="39" t="s">
        <v>61</v>
      </c>
      <c r="D64" s="14" t="s">
        <v>267</v>
      </c>
      <c r="E64" s="52"/>
      <c r="F64" s="53"/>
      <c r="G64" s="53"/>
      <c r="H64" s="53"/>
      <c r="I64" s="54" t="e">
        <f t="shared" si="0"/>
        <v>#DIV/0!</v>
      </c>
      <c r="J64" s="53"/>
      <c r="K64" s="53"/>
      <c r="L64" s="53"/>
      <c r="M64" s="14" t="s">
        <v>58</v>
      </c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6.25" thickBot="1" x14ac:dyDescent="0.3">
      <c r="A65" s="39" t="s">
        <v>303</v>
      </c>
      <c r="B65" s="39" t="s">
        <v>304</v>
      </c>
      <c r="C65" s="39" t="s">
        <v>255</v>
      </c>
      <c r="D65" s="14" t="s">
        <v>302</v>
      </c>
      <c r="E65" s="52"/>
      <c r="F65" s="53"/>
      <c r="G65" s="53"/>
      <c r="H65" s="53"/>
      <c r="I65" s="54" t="e">
        <f t="shared" si="0"/>
        <v>#DIV/0!</v>
      </c>
      <c r="J65" s="53"/>
      <c r="K65" s="53"/>
      <c r="L65" s="53"/>
      <c r="M65" s="14" t="s">
        <v>58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9" thickBot="1" x14ac:dyDescent="0.3">
      <c r="A66" s="39" t="s">
        <v>303</v>
      </c>
      <c r="B66" s="39" t="s">
        <v>305</v>
      </c>
      <c r="C66" s="39" t="s">
        <v>257</v>
      </c>
      <c r="D66" s="14" t="s">
        <v>267</v>
      </c>
      <c r="E66" s="52"/>
      <c r="F66" s="53"/>
      <c r="G66" s="53"/>
      <c r="H66" s="53"/>
      <c r="I66" s="54" t="e">
        <f t="shared" si="0"/>
        <v>#DIV/0!</v>
      </c>
      <c r="J66" s="53"/>
      <c r="K66" s="53"/>
      <c r="L66" s="53"/>
      <c r="M66" s="14" t="s">
        <v>58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6.25" thickBot="1" x14ac:dyDescent="0.3">
      <c r="A67" s="39" t="s">
        <v>303</v>
      </c>
      <c r="B67" s="39" t="s">
        <v>306</v>
      </c>
      <c r="C67" s="39" t="s">
        <v>318</v>
      </c>
      <c r="D67" s="14" t="s">
        <v>271</v>
      </c>
      <c r="E67" s="52"/>
      <c r="F67" s="53"/>
      <c r="G67" s="53"/>
      <c r="H67" s="53"/>
      <c r="I67" s="54" t="e">
        <f t="shared" si="0"/>
        <v>#DIV/0!</v>
      </c>
      <c r="J67" s="53"/>
      <c r="K67" s="53"/>
      <c r="L67" s="53"/>
      <c r="M67" s="14" t="s">
        <v>58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6.25" thickBot="1" x14ac:dyDescent="0.3">
      <c r="A68" s="39" t="s">
        <v>303</v>
      </c>
      <c r="B68" s="39" t="s">
        <v>307</v>
      </c>
      <c r="C68" s="39" t="s">
        <v>263</v>
      </c>
      <c r="D68" s="14" t="s">
        <v>271</v>
      </c>
      <c r="E68" s="52"/>
      <c r="F68" s="53"/>
      <c r="G68" s="53"/>
      <c r="H68" s="53"/>
      <c r="I68" s="54" t="e">
        <f t="shared" si="0"/>
        <v>#DIV/0!</v>
      </c>
      <c r="J68" s="53"/>
      <c r="K68" s="53"/>
      <c r="L68" s="53"/>
      <c r="M68" s="14" t="s">
        <v>58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6.25" thickBot="1" x14ac:dyDescent="0.3">
      <c r="A69" s="39" t="s">
        <v>303</v>
      </c>
      <c r="B69" s="39" t="s">
        <v>308</v>
      </c>
      <c r="C69" s="39" t="s">
        <v>256</v>
      </c>
      <c r="D69" s="14" t="s">
        <v>270</v>
      </c>
      <c r="E69" s="55">
        <v>25</v>
      </c>
      <c r="F69" s="54">
        <v>16</v>
      </c>
      <c r="G69" s="54">
        <v>7</v>
      </c>
      <c r="H69" s="54">
        <v>9</v>
      </c>
      <c r="I69" s="54">
        <f t="shared" si="0"/>
        <v>43.75</v>
      </c>
      <c r="J69" s="54">
        <v>5</v>
      </c>
      <c r="K69" s="53"/>
      <c r="L69" s="54">
        <v>4.0599999999999996</v>
      </c>
      <c r="M69" s="14" t="s">
        <v>58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6.25" thickBot="1" x14ac:dyDescent="0.3">
      <c r="A70" s="39" t="s">
        <v>303</v>
      </c>
      <c r="B70" s="39" t="s">
        <v>309</v>
      </c>
      <c r="C70" s="39" t="s">
        <v>319</v>
      </c>
      <c r="D70" s="14" t="s">
        <v>272</v>
      </c>
      <c r="E70" s="55">
        <v>23</v>
      </c>
      <c r="F70" s="54">
        <v>19</v>
      </c>
      <c r="G70" s="54">
        <v>4</v>
      </c>
      <c r="H70" s="54">
        <v>15</v>
      </c>
      <c r="I70" s="54">
        <f t="shared" si="0"/>
        <v>21.052631578947366</v>
      </c>
      <c r="J70" s="54">
        <v>19</v>
      </c>
      <c r="K70" s="53"/>
      <c r="L70" s="54">
        <v>4.62</v>
      </c>
      <c r="M70" s="14" t="s">
        <v>58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6.25" thickBot="1" x14ac:dyDescent="0.3">
      <c r="A71" s="39" t="s">
        <v>303</v>
      </c>
      <c r="B71" s="39" t="s">
        <v>310</v>
      </c>
      <c r="C71" s="39" t="s">
        <v>320</v>
      </c>
      <c r="D71" s="14" t="s">
        <v>272</v>
      </c>
      <c r="E71" s="55">
        <v>21</v>
      </c>
      <c r="F71" s="54">
        <v>18</v>
      </c>
      <c r="G71" s="54">
        <v>10</v>
      </c>
      <c r="H71" s="54">
        <v>8</v>
      </c>
      <c r="I71" s="54">
        <f t="shared" si="0"/>
        <v>55.555555555555557</v>
      </c>
      <c r="J71" s="54">
        <v>11</v>
      </c>
      <c r="K71" s="53"/>
      <c r="L71" s="54">
        <v>4.71</v>
      </c>
      <c r="M71" s="14" t="s">
        <v>58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51.75" thickBot="1" x14ac:dyDescent="0.3">
      <c r="A72" s="39" t="s">
        <v>303</v>
      </c>
      <c r="B72" s="39" t="s">
        <v>311</v>
      </c>
      <c r="C72" s="39" t="s">
        <v>260</v>
      </c>
      <c r="D72" s="14" t="s">
        <v>273</v>
      </c>
      <c r="E72" s="55">
        <v>20</v>
      </c>
      <c r="F72" s="54">
        <v>17</v>
      </c>
      <c r="G72" s="54">
        <v>16</v>
      </c>
      <c r="H72" s="54">
        <v>1</v>
      </c>
      <c r="I72" s="54">
        <f t="shared" si="0"/>
        <v>94.117647058823522</v>
      </c>
      <c r="J72" s="54">
        <v>4</v>
      </c>
      <c r="K72" s="53"/>
      <c r="L72" s="54">
        <v>4.6500000000000004</v>
      </c>
      <c r="M72" s="14" t="s">
        <v>58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6.25" thickBot="1" x14ac:dyDescent="0.3">
      <c r="A73" s="39" t="s">
        <v>303</v>
      </c>
      <c r="B73" s="39" t="s">
        <v>312</v>
      </c>
      <c r="C73" s="39" t="s">
        <v>63</v>
      </c>
      <c r="D73" s="14" t="s">
        <v>271</v>
      </c>
      <c r="E73" s="55"/>
      <c r="F73" s="54"/>
      <c r="G73" s="54"/>
      <c r="H73" s="54"/>
      <c r="I73" s="54" t="e">
        <f t="shared" si="0"/>
        <v>#DIV/0!</v>
      </c>
      <c r="J73" s="54"/>
      <c r="K73" s="53"/>
      <c r="L73" s="54"/>
      <c r="M73" s="14" t="s">
        <v>58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9" thickBot="1" x14ac:dyDescent="0.3">
      <c r="A74" s="39" t="s">
        <v>303</v>
      </c>
      <c r="B74" s="39" t="s">
        <v>313</v>
      </c>
      <c r="C74" s="39" t="s">
        <v>262</v>
      </c>
      <c r="D74" s="14" t="s">
        <v>272</v>
      </c>
      <c r="E74" s="55">
        <v>20</v>
      </c>
      <c r="F74" s="54">
        <v>18</v>
      </c>
      <c r="G74" s="54">
        <v>16</v>
      </c>
      <c r="H74" s="54">
        <v>2</v>
      </c>
      <c r="I74" s="54">
        <f t="shared" si="0"/>
        <v>88.888888888888886</v>
      </c>
      <c r="J74" s="54">
        <v>4</v>
      </c>
      <c r="K74" s="53"/>
      <c r="L74" s="54">
        <v>4.7</v>
      </c>
      <c r="M74" s="14" t="s">
        <v>58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9" thickBot="1" x14ac:dyDescent="0.3">
      <c r="A75" s="39" t="s">
        <v>303</v>
      </c>
      <c r="B75" s="39" t="s">
        <v>314</v>
      </c>
      <c r="C75" s="39" t="s">
        <v>321</v>
      </c>
      <c r="D75" s="14" t="s">
        <v>271</v>
      </c>
      <c r="E75" s="55"/>
      <c r="F75" s="54"/>
      <c r="G75" s="54"/>
      <c r="H75" s="54"/>
      <c r="I75" s="54" t="e">
        <f t="shared" si="0"/>
        <v>#DIV/0!</v>
      </c>
      <c r="J75" s="54"/>
      <c r="K75" s="53"/>
      <c r="L75" s="54"/>
      <c r="M75" s="14" t="s">
        <v>58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6.25" thickBot="1" x14ac:dyDescent="0.3">
      <c r="A76" s="39" t="s">
        <v>303</v>
      </c>
      <c r="B76" s="39" t="s">
        <v>315</v>
      </c>
      <c r="C76" s="39" t="s">
        <v>65</v>
      </c>
      <c r="D76" s="14" t="s">
        <v>270</v>
      </c>
      <c r="E76" s="55">
        <v>19</v>
      </c>
      <c r="F76" s="54">
        <v>17</v>
      </c>
      <c r="G76" s="54">
        <v>17</v>
      </c>
      <c r="H76" s="54">
        <v>0</v>
      </c>
      <c r="I76" s="54">
        <f t="shared" si="0"/>
        <v>100</v>
      </c>
      <c r="J76" s="54">
        <v>0</v>
      </c>
      <c r="K76" s="53"/>
      <c r="L76" s="54">
        <v>4.76</v>
      </c>
      <c r="M76" s="14" t="s">
        <v>58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6.25" thickBot="1" x14ac:dyDescent="0.3">
      <c r="A77" s="39" t="s">
        <v>303</v>
      </c>
      <c r="B77" s="39" t="s">
        <v>316</v>
      </c>
      <c r="C77" s="39" t="s">
        <v>266</v>
      </c>
      <c r="D77" s="14" t="s">
        <v>270</v>
      </c>
      <c r="E77" s="55">
        <v>15</v>
      </c>
      <c r="F77" s="54">
        <v>14</v>
      </c>
      <c r="G77" s="54">
        <v>14</v>
      </c>
      <c r="H77" s="54">
        <v>0</v>
      </c>
      <c r="I77" s="54">
        <f t="shared" si="0"/>
        <v>100</v>
      </c>
      <c r="J77" s="54">
        <v>0</v>
      </c>
      <c r="K77" s="53"/>
      <c r="L77" s="54">
        <v>4.75</v>
      </c>
      <c r="M77" s="14" t="s">
        <v>58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6.25" thickBot="1" x14ac:dyDescent="0.3">
      <c r="A78" s="39" t="s">
        <v>303</v>
      </c>
      <c r="B78" s="39" t="s">
        <v>317</v>
      </c>
      <c r="C78" s="39" t="s">
        <v>265</v>
      </c>
      <c r="D78" s="14" t="s">
        <v>272</v>
      </c>
      <c r="E78" s="55">
        <v>19</v>
      </c>
      <c r="F78" s="54">
        <v>17</v>
      </c>
      <c r="G78" s="54">
        <v>8</v>
      </c>
      <c r="H78" s="54">
        <v>9</v>
      </c>
      <c r="I78" s="54">
        <f t="shared" si="0"/>
        <v>47.058823529411761</v>
      </c>
      <c r="J78" s="54">
        <v>11</v>
      </c>
      <c r="K78" s="53"/>
      <c r="L78" s="54">
        <v>4.6500000000000004</v>
      </c>
      <c r="M78" s="14" t="s">
        <v>58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thickBot="1" x14ac:dyDescent="0.3">
      <c r="A79" s="44"/>
      <c r="B79" s="44"/>
      <c r="C79" s="44"/>
      <c r="D79" s="47"/>
      <c r="E79" s="56"/>
      <c r="F79" s="57"/>
      <c r="G79" s="57"/>
      <c r="H79" s="57"/>
      <c r="I79" s="54" t="e">
        <f t="shared" si="0"/>
        <v>#DIV/0!</v>
      </c>
      <c r="J79" s="57"/>
      <c r="K79" s="57"/>
      <c r="L79" s="57"/>
      <c r="M79" s="4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6.25" thickBot="1" x14ac:dyDescent="0.3">
      <c r="A80" s="39" t="s">
        <v>303</v>
      </c>
      <c r="B80" s="39" t="s">
        <v>322</v>
      </c>
      <c r="C80" s="39" t="s">
        <v>69</v>
      </c>
      <c r="D80" s="14" t="s">
        <v>267</v>
      </c>
      <c r="E80" s="52"/>
      <c r="F80" s="53"/>
      <c r="G80" s="53"/>
      <c r="H80" s="53"/>
      <c r="I80" s="54" t="e">
        <f t="shared" ref="I80:I92" si="1">G80/F80*100</f>
        <v>#DIV/0!</v>
      </c>
      <c r="J80" s="53"/>
      <c r="K80" s="53"/>
      <c r="L80" s="53"/>
      <c r="M80" s="14" t="s">
        <v>66</v>
      </c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6.25" thickBot="1" x14ac:dyDescent="0.3">
      <c r="A81" s="39" t="s">
        <v>303</v>
      </c>
      <c r="B81" s="39" t="s">
        <v>323</v>
      </c>
      <c r="C81" s="39" t="s">
        <v>335</v>
      </c>
      <c r="D81" s="14" t="s">
        <v>270</v>
      </c>
      <c r="E81" s="55">
        <v>25</v>
      </c>
      <c r="F81" s="54">
        <v>13</v>
      </c>
      <c r="G81" s="54">
        <v>8</v>
      </c>
      <c r="H81" s="54">
        <v>5</v>
      </c>
      <c r="I81" s="54">
        <f t="shared" si="1"/>
        <v>61.53846153846154</v>
      </c>
      <c r="J81" s="54">
        <v>4</v>
      </c>
      <c r="K81" s="53"/>
      <c r="L81" s="54">
        <v>4.2300000000000004</v>
      </c>
      <c r="M81" s="14" t="s">
        <v>66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6.25" thickBot="1" x14ac:dyDescent="0.3">
      <c r="A82" s="39" t="s">
        <v>303</v>
      </c>
      <c r="B82" s="39" t="s">
        <v>324</v>
      </c>
      <c r="C82" s="39" t="s">
        <v>293</v>
      </c>
      <c r="D82" s="14" t="s">
        <v>272</v>
      </c>
      <c r="E82" s="55">
        <v>28</v>
      </c>
      <c r="F82" s="54">
        <v>16</v>
      </c>
      <c r="G82" s="54">
        <v>6</v>
      </c>
      <c r="H82" s="54">
        <v>10</v>
      </c>
      <c r="I82" s="54">
        <f t="shared" si="1"/>
        <v>37.5</v>
      </c>
      <c r="J82" s="54">
        <v>22</v>
      </c>
      <c r="K82" s="53"/>
      <c r="L82" s="54">
        <v>4.0599999999999996</v>
      </c>
      <c r="M82" s="14" t="s">
        <v>66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6.25" thickBot="1" x14ac:dyDescent="0.3">
      <c r="A83" s="39" t="s">
        <v>303</v>
      </c>
      <c r="B83" s="39" t="s">
        <v>325</v>
      </c>
      <c r="C83" s="39" t="s">
        <v>336</v>
      </c>
      <c r="D83" s="14" t="s">
        <v>271</v>
      </c>
      <c r="E83" s="55"/>
      <c r="F83" s="54"/>
      <c r="G83" s="54"/>
      <c r="H83" s="54"/>
      <c r="I83" s="54" t="e">
        <f t="shared" si="1"/>
        <v>#DIV/0!</v>
      </c>
      <c r="J83" s="54"/>
      <c r="K83" s="53"/>
      <c r="L83" s="54"/>
      <c r="M83" s="14" t="s">
        <v>66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6.25" thickBot="1" x14ac:dyDescent="0.3">
      <c r="A84" s="39" t="s">
        <v>303</v>
      </c>
      <c r="B84" s="39" t="s">
        <v>326</v>
      </c>
      <c r="C84" s="39" t="s">
        <v>290</v>
      </c>
      <c r="D84" s="14" t="s">
        <v>271</v>
      </c>
      <c r="E84" s="55"/>
      <c r="F84" s="54"/>
      <c r="G84" s="54"/>
      <c r="H84" s="54"/>
      <c r="I84" s="54" t="e">
        <f t="shared" si="1"/>
        <v>#DIV/0!</v>
      </c>
      <c r="J84" s="54"/>
      <c r="K84" s="53"/>
      <c r="L84" s="54"/>
      <c r="M84" s="14" t="s">
        <v>66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6.25" thickBot="1" x14ac:dyDescent="0.3">
      <c r="A85" s="39" t="s">
        <v>303</v>
      </c>
      <c r="B85" s="39" t="s">
        <v>327</v>
      </c>
      <c r="C85" s="39" t="s">
        <v>337</v>
      </c>
      <c r="D85" s="14" t="s">
        <v>272</v>
      </c>
      <c r="E85" s="55">
        <v>27</v>
      </c>
      <c r="F85" s="54">
        <v>13</v>
      </c>
      <c r="G85" s="54">
        <v>8</v>
      </c>
      <c r="H85" s="54">
        <v>5</v>
      </c>
      <c r="I85" s="54">
        <f t="shared" si="1"/>
        <v>61.53846153846154</v>
      </c>
      <c r="J85" s="54">
        <v>19</v>
      </c>
      <c r="K85" s="53"/>
      <c r="L85" s="54">
        <v>4.0599999999999996</v>
      </c>
      <c r="M85" s="14" t="s">
        <v>66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6.25" thickBot="1" x14ac:dyDescent="0.3">
      <c r="A86" s="39" t="s">
        <v>303</v>
      </c>
      <c r="B86" s="39" t="s">
        <v>328</v>
      </c>
      <c r="C86" s="39" t="s">
        <v>338</v>
      </c>
      <c r="D86" s="14" t="s">
        <v>271</v>
      </c>
      <c r="E86" s="55"/>
      <c r="F86" s="54"/>
      <c r="G86" s="54"/>
      <c r="H86" s="54"/>
      <c r="I86" s="54" t="e">
        <f t="shared" si="1"/>
        <v>#DIV/0!</v>
      </c>
      <c r="J86" s="54"/>
      <c r="K86" s="53"/>
      <c r="L86" s="54"/>
      <c r="M86" s="14" t="s">
        <v>66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6.25" thickBot="1" x14ac:dyDescent="0.3">
      <c r="A87" s="39" t="s">
        <v>303</v>
      </c>
      <c r="B87" s="39" t="s">
        <v>329</v>
      </c>
      <c r="C87" s="39" t="s">
        <v>299</v>
      </c>
      <c r="D87" s="14" t="s">
        <v>271</v>
      </c>
      <c r="E87" s="55"/>
      <c r="F87" s="54"/>
      <c r="G87" s="54"/>
      <c r="H87" s="54"/>
      <c r="I87" s="54" t="e">
        <f t="shared" si="1"/>
        <v>#DIV/0!</v>
      </c>
      <c r="J87" s="54"/>
      <c r="K87" s="53"/>
      <c r="L87" s="54"/>
      <c r="M87" s="14" t="s">
        <v>66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6.25" thickBot="1" x14ac:dyDescent="0.3">
      <c r="A88" s="39" t="s">
        <v>303</v>
      </c>
      <c r="B88" s="39" t="s">
        <v>330</v>
      </c>
      <c r="C88" s="39" t="s">
        <v>295</v>
      </c>
      <c r="D88" s="14" t="s">
        <v>267</v>
      </c>
      <c r="E88" s="55"/>
      <c r="F88" s="54"/>
      <c r="G88" s="54"/>
      <c r="H88" s="54"/>
      <c r="I88" s="54" t="e">
        <f t="shared" si="1"/>
        <v>#DIV/0!</v>
      </c>
      <c r="J88" s="54"/>
      <c r="K88" s="53"/>
      <c r="L88" s="54"/>
      <c r="M88" s="14" t="s">
        <v>66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6.25" thickBot="1" x14ac:dyDescent="0.3">
      <c r="A89" s="39" t="s">
        <v>303</v>
      </c>
      <c r="B89" s="39" t="s">
        <v>331</v>
      </c>
      <c r="C89" s="39" t="s">
        <v>297</v>
      </c>
      <c r="D89" s="14" t="s">
        <v>301</v>
      </c>
      <c r="E89" s="55">
        <v>17</v>
      </c>
      <c r="F89" s="54">
        <v>16</v>
      </c>
      <c r="G89" s="54">
        <v>16</v>
      </c>
      <c r="H89" s="54">
        <v>0</v>
      </c>
      <c r="I89" s="54">
        <f t="shared" si="1"/>
        <v>100</v>
      </c>
      <c r="J89" s="54">
        <v>1</v>
      </c>
      <c r="K89" s="53"/>
      <c r="L89" s="54">
        <v>4.33</v>
      </c>
      <c r="M89" s="14" t="s">
        <v>66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6.25" thickBot="1" x14ac:dyDescent="0.3">
      <c r="A90" s="39" t="s">
        <v>303</v>
      </c>
      <c r="B90" s="39" t="s">
        <v>332</v>
      </c>
      <c r="C90" s="39" t="s">
        <v>68</v>
      </c>
      <c r="D90" s="14" t="s">
        <v>301</v>
      </c>
      <c r="E90" s="55">
        <v>20</v>
      </c>
      <c r="F90" s="54">
        <v>16</v>
      </c>
      <c r="G90" s="54">
        <v>16</v>
      </c>
      <c r="H90" s="54">
        <v>0</v>
      </c>
      <c r="I90" s="54">
        <f t="shared" si="1"/>
        <v>100</v>
      </c>
      <c r="J90" s="54">
        <v>4</v>
      </c>
      <c r="K90" s="53"/>
      <c r="L90" s="54">
        <v>4.1399999999999997</v>
      </c>
      <c r="M90" s="14" t="s">
        <v>66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6.25" thickBot="1" x14ac:dyDescent="0.3">
      <c r="A91" s="39" t="s">
        <v>303</v>
      </c>
      <c r="B91" s="39" t="s">
        <v>333</v>
      </c>
      <c r="C91" s="39" t="s">
        <v>298</v>
      </c>
      <c r="D91" s="14" t="s">
        <v>301</v>
      </c>
      <c r="E91" s="55">
        <v>15</v>
      </c>
      <c r="F91" s="54">
        <v>15</v>
      </c>
      <c r="G91" s="54">
        <v>15</v>
      </c>
      <c r="H91" s="54">
        <v>0</v>
      </c>
      <c r="I91" s="54">
        <f t="shared" si="1"/>
        <v>100</v>
      </c>
      <c r="J91" s="54">
        <v>0</v>
      </c>
      <c r="K91" s="53"/>
      <c r="L91" s="54">
        <v>4.07</v>
      </c>
      <c r="M91" s="14" t="s">
        <v>66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6.25" thickBot="1" x14ac:dyDescent="0.3">
      <c r="A92" s="39" t="s">
        <v>303</v>
      </c>
      <c r="B92" s="39" t="s">
        <v>334</v>
      </c>
      <c r="C92" s="39" t="s">
        <v>300</v>
      </c>
      <c r="D92" s="14" t="s">
        <v>272</v>
      </c>
      <c r="E92" s="55">
        <v>17</v>
      </c>
      <c r="F92" s="54">
        <v>15</v>
      </c>
      <c r="G92" s="54">
        <v>8</v>
      </c>
      <c r="H92" s="54">
        <v>7</v>
      </c>
      <c r="I92" s="54">
        <f t="shared" si="1"/>
        <v>53.333333333333336</v>
      </c>
      <c r="J92" s="54">
        <v>9</v>
      </c>
      <c r="K92" s="53"/>
      <c r="L92" s="54">
        <v>4.46</v>
      </c>
      <c r="M92" s="14" t="s">
        <v>66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4:26" x14ac:dyDescent="0.25"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4:26" x14ac:dyDescent="0.25"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4:26" x14ac:dyDescent="0.25"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4:26" x14ac:dyDescent="0.25"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4:26" x14ac:dyDescent="0.25"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4:26" x14ac:dyDescent="0.25"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4:26" x14ac:dyDescent="0.25"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4:26" x14ac:dyDescent="0.25"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4:26" x14ac:dyDescent="0.25"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4:26" x14ac:dyDescent="0.25"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4:26" x14ac:dyDescent="0.25"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4:26" x14ac:dyDescent="0.25"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4:26" x14ac:dyDescent="0.25"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4:26" x14ac:dyDescent="0.25"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4:26" x14ac:dyDescent="0.25"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4:26" x14ac:dyDescent="0.25"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4:26" x14ac:dyDescent="0.25"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4:26" x14ac:dyDescent="0.25"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4:26" x14ac:dyDescent="0.25"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4:26" x14ac:dyDescent="0.25"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4:26" x14ac:dyDescent="0.25"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4:26" x14ac:dyDescent="0.25"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4:26" x14ac:dyDescent="0.25"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4:26" x14ac:dyDescent="0.25"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4:26" x14ac:dyDescent="0.25"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4:26" x14ac:dyDescent="0.25"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4:26" x14ac:dyDescent="0.25"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4:26" x14ac:dyDescent="0.25"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4:26" x14ac:dyDescent="0.25"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4:26" x14ac:dyDescent="0.25"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4:26" x14ac:dyDescent="0.25"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4:26" x14ac:dyDescent="0.25"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4:26" x14ac:dyDescent="0.25"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4:26" x14ac:dyDescent="0.25"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4:26" x14ac:dyDescent="0.25"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4:26" x14ac:dyDescent="0.25"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4:26" x14ac:dyDescent="0.25"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4:26" x14ac:dyDescent="0.25"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4:26" x14ac:dyDescent="0.25"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4:26" x14ac:dyDescent="0.25"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4:26" x14ac:dyDescent="0.25"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4:26" x14ac:dyDescent="0.25"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4:26" x14ac:dyDescent="0.25"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4:26" x14ac:dyDescent="0.25"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4:26" x14ac:dyDescent="0.25"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4:26" x14ac:dyDescent="0.25"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4:26" x14ac:dyDescent="0.25"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4:26" x14ac:dyDescent="0.25"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4:26" x14ac:dyDescent="0.25"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4:26" x14ac:dyDescent="0.25"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4:26" x14ac:dyDescent="0.25"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4:26" x14ac:dyDescent="0.25"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4:26" x14ac:dyDescent="0.25"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4:26" x14ac:dyDescent="0.25"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4:26" x14ac:dyDescent="0.25"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4:26" x14ac:dyDescent="0.25"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4:26" x14ac:dyDescent="0.25"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4:26" x14ac:dyDescent="0.25"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4:26" x14ac:dyDescent="0.25"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4:26" x14ac:dyDescent="0.25"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4:26" x14ac:dyDescent="0.25"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4:26" x14ac:dyDescent="0.25"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4:26" x14ac:dyDescent="0.25"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4:26" x14ac:dyDescent="0.25"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4:26" x14ac:dyDescent="0.25"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4:26" x14ac:dyDescent="0.25"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4:26" x14ac:dyDescent="0.25"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4:26" x14ac:dyDescent="0.25"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4:26" x14ac:dyDescent="0.25"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4:26" x14ac:dyDescent="0.25"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4:26" x14ac:dyDescent="0.25"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4:26" x14ac:dyDescent="0.25"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4:26" x14ac:dyDescent="0.25"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4:26" x14ac:dyDescent="0.25"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4:26" x14ac:dyDescent="0.25"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4:26" x14ac:dyDescent="0.25"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4:26" x14ac:dyDescent="0.25"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4:26" x14ac:dyDescent="0.25"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4:26" x14ac:dyDescent="0.25"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4:26" x14ac:dyDescent="0.25"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4:26" x14ac:dyDescent="0.25"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4:26" x14ac:dyDescent="0.25"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4:26" x14ac:dyDescent="0.25"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4:26" x14ac:dyDescent="0.25"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4:26" x14ac:dyDescent="0.25"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4:26" x14ac:dyDescent="0.25"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4:26" x14ac:dyDescent="0.25"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4:26" x14ac:dyDescent="0.25"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4:26" x14ac:dyDescent="0.25"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4:26" x14ac:dyDescent="0.25"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4:26" x14ac:dyDescent="0.25"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4:26" x14ac:dyDescent="0.25"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4:26" x14ac:dyDescent="0.25"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4:26" x14ac:dyDescent="0.25"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4:26" x14ac:dyDescent="0.25"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4:26" x14ac:dyDescent="0.25"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4:26" x14ac:dyDescent="0.25"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4:26" x14ac:dyDescent="0.25"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4:26" x14ac:dyDescent="0.25"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4:26" x14ac:dyDescent="0.25"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4:26" x14ac:dyDescent="0.25"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4:26" x14ac:dyDescent="0.25"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4:26" x14ac:dyDescent="0.25"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4:26" x14ac:dyDescent="0.25"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4:26" x14ac:dyDescent="0.25"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4:26" x14ac:dyDescent="0.25"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4:26" x14ac:dyDescent="0.25"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4:26" x14ac:dyDescent="0.25"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4:26" x14ac:dyDescent="0.25"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4:26" x14ac:dyDescent="0.25"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4:26" x14ac:dyDescent="0.25"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4:26" x14ac:dyDescent="0.25"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4:26" x14ac:dyDescent="0.25"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4:26" x14ac:dyDescent="0.25"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4:26" x14ac:dyDescent="0.25"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4:26" x14ac:dyDescent="0.25"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4:26" x14ac:dyDescent="0.25"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4:26" x14ac:dyDescent="0.25"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4:26" x14ac:dyDescent="0.25"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4:26" x14ac:dyDescent="0.25"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4:26" x14ac:dyDescent="0.25"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4:26" x14ac:dyDescent="0.25"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4:26" x14ac:dyDescent="0.25"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4:26" x14ac:dyDescent="0.25"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4:26" x14ac:dyDescent="0.25"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4:26" x14ac:dyDescent="0.25"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4:26" x14ac:dyDescent="0.25"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4:26" x14ac:dyDescent="0.25"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4:26" x14ac:dyDescent="0.25"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4:26" x14ac:dyDescent="0.25"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4:26" x14ac:dyDescent="0.25"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4:26" x14ac:dyDescent="0.25"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4:26" x14ac:dyDescent="0.25"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4:26" x14ac:dyDescent="0.25"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4:26" x14ac:dyDescent="0.25"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4:26" x14ac:dyDescent="0.25"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4:26" x14ac:dyDescent="0.25"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4:26" x14ac:dyDescent="0.25"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4:26" x14ac:dyDescent="0.25"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4:26" x14ac:dyDescent="0.25"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4:26" x14ac:dyDescent="0.25"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4:26" x14ac:dyDescent="0.25"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4:26" x14ac:dyDescent="0.25"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4:26" x14ac:dyDescent="0.25"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4:26" x14ac:dyDescent="0.25"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4:26" x14ac:dyDescent="0.25"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4:26" x14ac:dyDescent="0.25"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4:26" x14ac:dyDescent="0.25"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4:26" x14ac:dyDescent="0.25"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4:26" x14ac:dyDescent="0.25"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4:26" x14ac:dyDescent="0.25"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4:26" x14ac:dyDescent="0.25"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4:26" x14ac:dyDescent="0.25"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4:26" x14ac:dyDescent="0.25"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4:26" x14ac:dyDescent="0.25"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4:26" x14ac:dyDescent="0.25"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4:26" x14ac:dyDescent="0.25"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4:26" x14ac:dyDescent="0.25"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4:26" x14ac:dyDescent="0.25"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4:26" x14ac:dyDescent="0.25"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4:26" x14ac:dyDescent="0.25"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4:26" x14ac:dyDescent="0.25"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4:26" x14ac:dyDescent="0.25"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4:26" x14ac:dyDescent="0.25"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4:26" x14ac:dyDescent="0.25"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4:26" x14ac:dyDescent="0.25"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4:26" x14ac:dyDescent="0.25"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4:26" x14ac:dyDescent="0.25"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4:26" x14ac:dyDescent="0.25"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4:26" x14ac:dyDescent="0.25"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4:26" x14ac:dyDescent="0.25"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4:26" x14ac:dyDescent="0.25"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4:26" x14ac:dyDescent="0.25"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4:26" x14ac:dyDescent="0.25"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4:26" x14ac:dyDescent="0.25"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4:26" x14ac:dyDescent="0.25"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4:26" x14ac:dyDescent="0.25"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4:26" x14ac:dyDescent="0.25"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4:26" x14ac:dyDescent="0.25"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4:26" x14ac:dyDescent="0.25"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4:26" x14ac:dyDescent="0.25"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4:26" x14ac:dyDescent="0.25"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4:26" x14ac:dyDescent="0.25"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4:26" x14ac:dyDescent="0.25"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4:26" x14ac:dyDescent="0.25"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4:26" x14ac:dyDescent="0.25"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4:26" x14ac:dyDescent="0.25"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4:26" x14ac:dyDescent="0.25"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4:26" x14ac:dyDescent="0.25"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4:26" x14ac:dyDescent="0.25"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4:26" x14ac:dyDescent="0.25"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4:26" x14ac:dyDescent="0.25"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4:26" x14ac:dyDescent="0.25"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4:26" x14ac:dyDescent="0.25"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4:26" x14ac:dyDescent="0.25"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4:26" x14ac:dyDescent="0.25"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4:26" x14ac:dyDescent="0.25"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4:26" x14ac:dyDescent="0.25"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4:26" x14ac:dyDescent="0.25"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4:26" x14ac:dyDescent="0.25"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4:26" x14ac:dyDescent="0.25"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4:26" x14ac:dyDescent="0.25"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4:26" x14ac:dyDescent="0.25"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4:26" x14ac:dyDescent="0.25"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4:26" x14ac:dyDescent="0.25"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4:26" x14ac:dyDescent="0.25"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4:26" x14ac:dyDescent="0.25"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4:26" x14ac:dyDescent="0.25"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4:26" x14ac:dyDescent="0.25"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4:26" x14ac:dyDescent="0.25"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4:26" x14ac:dyDescent="0.25"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4:26" x14ac:dyDescent="0.25"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4:26" x14ac:dyDescent="0.25"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4:26" x14ac:dyDescent="0.25"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4:26" x14ac:dyDescent="0.25"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4:26" x14ac:dyDescent="0.25"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4:26" x14ac:dyDescent="0.25"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4:26" x14ac:dyDescent="0.25"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4:26" x14ac:dyDescent="0.25"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4:26" x14ac:dyDescent="0.25"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4:26" x14ac:dyDescent="0.25"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4:26" x14ac:dyDescent="0.25"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4:26" x14ac:dyDescent="0.25"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4:26" x14ac:dyDescent="0.25"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4:26" x14ac:dyDescent="0.25"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4:26" x14ac:dyDescent="0.25"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4:26" x14ac:dyDescent="0.25"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4:26" x14ac:dyDescent="0.25"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4:26" x14ac:dyDescent="0.25"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4:26" x14ac:dyDescent="0.25"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4:26" x14ac:dyDescent="0.25"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4:26" x14ac:dyDescent="0.25"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4:26" x14ac:dyDescent="0.25"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4:26" x14ac:dyDescent="0.25"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4:26" x14ac:dyDescent="0.25"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4:26" x14ac:dyDescent="0.25"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4:26" x14ac:dyDescent="0.25"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4:26" x14ac:dyDescent="0.25"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4:26" x14ac:dyDescent="0.25"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4:26" x14ac:dyDescent="0.25"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4:26" x14ac:dyDescent="0.25"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4:26" x14ac:dyDescent="0.25"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4:26" x14ac:dyDescent="0.25"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4:26" x14ac:dyDescent="0.25"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4:26" x14ac:dyDescent="0.25"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4:26" x14ac:dyDescent="0.25"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4:26" x14ac:dyDescent="0.25"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4:26" x14ac:dyDescent="0.25"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4:26" x14ac:dyDescent="0.25"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4:26" x14ac:dyDescent="0.25"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4:26" x14ac:dyDescent="0.25"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4:26" x14ac:dyDescent="0.25"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4:26" x14ac:dyDescent="0.25"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4:26" x14ac:dyDescent="0.25"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4:26" x14ac:dyDescent="0.25"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4:26" x14ac:dyDescent="0.25"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4:26" x14ac:dyDescent="0.25"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4:26" x14ac:dyDescent="0.25"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4:26" x14ac:dyDescent="0.25"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4:26" x14ac:dyDescent="0.25"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4:26" x14ac:dyDescent="0.25"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4:26" x14ac:dyDescent="0.25"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4:26" x14ac:dyDescent="0.25"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4:26" x14ac:dyDescent="0.25"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4:26" x14ac:dyDescent="0.25"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4:26" x14ac:dyDescent="0.25"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4:26" x14ac:dyDescent="0.25"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4:26" x14ac:dyDescent="0.25"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4:26" x14ac:dyDescent="0.25"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4:26" x14ac:dyDescent="0.25"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4:26" x14ac:dyDescent="0.25"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4:26" x14ac:dyDescent="0.25"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4:26" x14ac:dyDescent="0.25"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4:26" x14ac:dyDescent="0.25"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4:26" x14ac:dyDescent="0.25"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4:26" x14ac:dyDescent="0.25"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4:26" x14ac:dyDescent="0.25"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4:26" x14ac:dyDescent="0.25"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4:26" x14ac:dyDescent="0.25"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4:26" x14ac:dyDescent="0.25"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4:26" x14ac:dyDescent="0.25"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4:26" x14ac:dyDescent="0.25"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4:26" x14ac:dyDescent="0.25"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4:26" x14ac:dyDescent="0.25"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4:26" x14ac:dyDescent="0.25"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4:26" x14ac:dyDescent="0.25"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4:26" x14ac:dyDescent="0.25"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4:26" x14ac:dyDescent="0.25"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4:26" x14ac:dyDescent="0.25"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4:26" x14ac:dyDescent="0.25"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4:26" x14ac:dyDescent="0.25"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4:26" x14ac:dyDescent="0.25"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4:26" x14ac:dyDescent="0.25"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4:26" x14ac:dyDescent="0.25"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4:26" x14ac:dyDescent="0.25"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4:26" x14ac:dyDescent="0.25"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4:26" x14ac:dyDescent="0.25"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4:26" x14ac:dyDescent="0.25"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4:26" x14ac:dyDescent="0.25"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4:26" x14ac:dyDescent="0.25"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4:26" x14ac:dyDescent="0.25"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4:26" x14ac:dyDescent="0.25"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4:26" x14ac:dyDescent="0.25"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4:26" x14ac:dyDescent="0.25"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4:26" x14ac:dyDescent="0.25"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4:26" x14ac:dyDescent="0.25"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4:26" x14ac:dyDescent="0.25"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4:26" x14ac:dyDescent="0.25"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4:26" x14ac:dyDescent="0.25"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4:26" x14ac:dyDescent="0.25"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4:26" x14ac:dyDescent="0.25"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4:26" x14ac:dyDescent="0.25"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4:26" x14ac:dyDescent="0.25"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4:26" x14ac:dyDescent="0.25"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4:26" x14ac:dyDescent="0.25"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4:26" x14ac:dyDescent="0.25"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4:26" x14ac:dyDescent="0.25"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4:26" x14ac:dyDescent="0.25"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4:26" x14ac:dyDescent="0.25"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4:26" x14ac:dyDescent="0.25"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4:26" x14ac:dyDescent="0.25"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4:26" x14ac:dyDescent="0.25"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4:26" x14ac:dyDescent="0.25"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4:26" x14ac:dyDescent="0.25"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4:26" x14ac:dyDescent="0.25"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4:26" x14ac:dyDescent="0.25"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4:26" x14ac:dyDescent="0.25"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4:26" x14ac:dyDescent="0.25"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4:26" x14ac:dyDescent="0.25"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4:26" x14ac:dyDescent="0.25"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4:26" x14ac:dyDescent="0.25"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4:26" x14ac:dyDescent="0.25"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4:26" x14ac:dyDescent="0.25"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4:26" x14ac:dyDescent="0.25"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4:26" x14ac:dyDescent="0.25"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4:26" x14ac:dyDescent="0.25"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4:26" x14ac:dyDescent="0.25"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4:26" x14ac:dyDescent="0.25"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4:26" x14ac:dyDescent="0.25"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4:26" x14ac:dyDescent="0.25"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4:26" x14ac:dyDescent="0.25"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4:26" x14ac:dyDescent="0.25"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4:26" x14ac:dyDescent="0.25"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4:26" x14ac:dyDescent="0.25"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4:26" x14ac:dyDescent="0.25"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4:26" x14ac:dyDescent="0.25"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4:26" x14ac:dyDescent="0.25"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4:26" x14ac:dyDescent="0.25"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4:26" x14ac:dyDescent="0.25"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4:26" x14ac:dyDescent="0.25"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4:26" x14ac:dyDescent="0.25"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4:26" x14ac:dyDescent="0.25"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4:26" x14ac:dyDescent="0.25"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4:26" x14ac:dyDescent="0.25"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4:26" x14ac:dyDescent="0.25"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4:26" x14ac:dyDescent="0.25"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4:26" x14ac:dyDescent="0.25"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4:26" x14ac:dyDescent="0.25"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4:26" x14ac:dyDescent="0.25"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4:26" x14ac:dyDescent="0.25"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4:26" x14ac:dyDescent="0.25"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4:26" x14ac:dyDescent="0.25"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4:26" x14ac:dyDescent="0.25"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4:26" x14ac:dyDescent="0.25"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4:26" x14ac:dyDescent="0.25"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4:26" x14ac:dyDescent="0.25"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4:26" x14ac:dyDescent="0.25"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4:26" x14ac:dyDescent="0.25"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4:26" x14ac:dyDescent="0.25"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4:26" x14ac:dyDescent="0.25"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4:26" x14ac:dyDescent="0.25"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4:26" x14ac:dyDescent="0.25"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4:26" x14ac:dyDescent="0.25"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4:26" x14ac:dyDescent="0.25"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4:26" x14ac:dyDescent="0.25"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4:26" x14ac:dyDescent="0.25"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4:26" x14ac:dyDescent="0.25"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4:26" x14ac:dyDescent="0.25"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4:26" x14ac:dyDescent="0.25"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4:26" x14ac:dyDescent="0.25"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4:26" x14ac:dyDescent="0.25"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4:26" x14ac:dyDescent="0.25"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4:26" x14ac:dyDescent="0.25"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4:26" x14ac:dyDescent="0.25"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4:26" x14ac:dyDescent="0.25"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4:26" x14ac:dyDescent="0.25"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4:26" x14ac:dyDescent="0.25"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4:26" x14ac:dyDescent="0.25"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4:26" x14ac:dyDescent="0.25"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4:26" x14ac:dyDescent="0.25"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4:26" x14ac:dyDescent="0.25"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4:26" x14ac:dyDescent="0.25"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4:26" x14ac:dyDescent="0.25"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4:26" x14ac:dyDescent="0.25"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4:26" x14ac:dyDescent="0.25"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4:26" x14ac:dyDescent="0.25"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4:26" x14ac:dyDescent="0.25"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4:26" x14ac:dyDescent="0.25"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4:26" x14ac:dyDescent="0.25"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4:26" x14ac:dyDescent="0.25"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4:26" x14ac:dyDescent="0.25"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4:26" x14ac:dyDescent="0.25"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4:26" x14ac:dyDescent="0.25"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4:26" x14ac:dyDescent="0.25"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4:26" x14ac:dyDescent="0.25"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4:26" x14ac:dyDescent="0.25"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4:26" x14ac:dyDescent="0.25"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4:26" x14ac:dyDescent="0.25"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4:26" x14ac:dyDescent="0.25"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4:26" x14ac:dyDescent="0.25"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4:26" x14ac:dyDescent="0.25"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4:26" x14ac:dyDescent="0.25"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4:26" x14ac:dyDescent="0.25"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4:26" x14ac:dyDescent="0.25"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4:26" x14ac:dyDescent="0.25"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4:26" x14ac:dyDescent="0.25"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4:26" x14ac:dyDescent="0.25"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4:26" x14ac:dyDescent="0.25"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4:26" x14ac:dyDescent="0.25"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4:26" x14ac:dyDescent="0.25"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4:26" x14ac:dyDescent="0.25"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4:26" x14ac:dyDescent="0.25"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4:26" x14ac:dyDescent="0.25"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4:26" x14ac:dyDescent="0.25"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4:26" x14ac:dyDescent="0.25"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4:26" x14ac:dyDescent="0.25"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4:26" x14ac:dyDescent="0.25"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4:26" x14ac:dyDescent="0.25"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4:26" x14ac:dyDescent="0.25"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4:26" x14ac:dyDescent="0.25"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4:26" x14ac:dyDescent="0.25"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4:26" x14ac:dyDescent="0.25"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4:26" x14ac:dyDescent="0.25"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4:26" x14ac:dyDescent="0.25"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4:26" x14ac:dyDescent="0.25"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4:26" x14ac:dyDescent="0.25"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4:26" x14ac:dyDescent="0.25"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4:26" x14ac:dyDescent="0.25"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4:26" x14ac:dyDescent="0.25"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4:26" x14ac:dyDescent="0.25"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4:26" x14ac:dyDescent="0.25"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4:26" x14ac:dyDescent="0.25"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4:26" x14ac:dyDescent="0.25"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4:26" x14ac:dyDescent="0.25"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4:26" x14ac:dyDescent="0.25"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4:26" x14ac:dyDescent="0.25"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4:26" x14ac:dyDescent="0.25"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4:26" x14ac:dyDescent="0.25"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4:26" x14ac:dyDescent="0.25"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4:26" x14ac:dyDescent="0.25"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4:26" x14ac:dyDescent="0.25"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4:26" x14ac:dyDescent="0.25"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4:26" x14ac:dyDescent="0.25"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4:26" x14ac:dyDescent="0.25"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4:26" x14ac:dyDescent="0.25"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4:26" x14ac:dyDescent="0.25"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4:26" x14ac:dyDescent="0.25"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4:26" x14ac:dyDescent="0.25"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4:26" x14ac:dyDescent="0.25"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4:26" x14ac:dyDescent="0.25"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4:26" x14ac:dyDescent="0.25"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4:26" x14ac:dyDescent="0.25"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4:26" x14ac:dyDescent="0.25"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4:26" x14ac:dyDescent="0.25"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4:26" x14ac:dyDescent="0.25"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4:26" x14ac:dyDescent="0.25"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4:26" x14ac:dyDescent="0.25"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4:26" x14ac:dyDescent="0.25"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4:26" x14ac:dyDescent="0.25"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4:26" x14ac:dyDescent="0.25"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4:26" x14ac:dyDescent="0.25"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4:26" x14ac:dyDescent="0.25"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4:26" x14ac:dyDescent="0.25"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4:26" x14ac:dyDescent="0.25"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4:26" x14ac:dyDescent="0.25"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4:26" x14ac:dyDescent="0.25"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4:26" x14ac:dyDescent="0.25"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4:26" x14ac:dyDescent="0.25"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4:26" x14ac:dyDescent="0.25"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4:26" x14ac:dyDescent="0.25"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4:26" x14ac:dyDescent="0.25"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4:26" x14ac:dyDescent="0.25"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4:26" x14ac:dyDescent="0.25"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4:26" x14ac:dyDescent="0.25"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4:26" x14ac:dyDescent="0.25"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4:26" x14ac:dyDescent="0.25"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4:26" x14ac:dyDescent="0.25"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4:26" x14ac:dyDescent="0.25"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4:26" x14ac:dyDescent="0.25"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4:26" x14ac:dyDescent="0.25"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4:26" x14ac:dyDescent="0.25"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4:26" x14ac:dyDescent="0.25"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4:26" x14ac:dyDescent="0.25"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4:26" x14ac:dyDescent="0.25"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4:26" x14ac:dyDescent="0.25"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4:26" x14ac:dyDescent="0.25"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4:26" x14ac:dyDescent="0.25"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4:26" x14ac:dyDescent="0.25"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4:26" x14ac:dyDescent="0.25"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4:26" x14ac:dyDescent="0.25"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4:26" x14ac:dyDescent="0.25"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4:26" x14ac:dyDescent="0.25"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4:26" x14ac:dyDescent="0.25"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4:26" x14ac:dyDescent="0.25"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4:26" x14ac:dyDescent="0.25"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4:26" x14ac:dyDescent="0.25"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4:26" x14ac:dyDescent="0.25"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4:26" x14ac:dyDescent="0.25"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4:26" x14ac:dyDescent="0.25"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4:26" x14ac:dyDescent="0.25"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4:26" x14ac:dyDescent="0.25"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4:26" x14ac:dyDescent="0.25"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4:26" x14ac:dyDescent="0.25"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4:26" x14ac:dyDescent="0.25"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4:26" x14ac:dyDescent="0.25"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4:26" x14ac:dyDescent="0.25"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4:26" x14ac:dyDescent="0.25"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4:26" x14ac:dyDescent="0.25"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4:26" x14ac:dyDescent="0.25"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4:26" x14ac:dyDescent="0.25"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4:26" x14ac:dyDescent="0.25"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4:26" x14ac:dyDescent="0.25"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4:26" x14ac:dyDescent="0.25"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4:26" x14ac:dyDescent="0.25"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4:26" x14ac:dyDescent="0.25"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4:26" x14ac:dyDescent="0.25"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4:26" x14ac:dyDescent="0.25"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4:26" x14ac:dyDescent="0.25"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4:26" x14ac:dyDescent="0.25"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4:26" x14ac:dyDescent="0.25"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4:26" x14ac:dyDescent="0.25"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4:26" x14ac:dyDescent="0.25"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4:26" x14ac:dyDescent="0.25"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4:26" x14ac:dyDescent="0.25"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4:26" x14ac:dyDescent="0.25"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4:26" x14ac:dyDescent="0.25"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4:26" x14ac:dyDescent="0.25"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4:26" x14ac:dyDescent="0.25"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4:26" x14ac:dyDescent="0.25"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4:26" x14ac:dyDescent="0.25"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4:26" x14ac:dyDescent="0.25"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4:26" x14ac:dyDescent="0.25"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4:26" x14ac:dyDescent="0.25"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4:26" x14ac:dyDescent="0.25"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4:26" x14ac:dyDescent="0.25"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4:26" x14ac:dyDescent="0.25"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4:26" x14ac:dyDescent="0.25"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4:26" x14ac:dyDescent="0.25"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4:26" x14ac:dyDescent="0.25"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4:26" x14ac:dyDescent="0.25"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4:26" x14ac:dyDescent="0.25"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4:26" x14ac:dyDescent="0.25"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4:26" x14ac:dyDescent="0.25"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4:26" x14ac:dyDescent="0.25"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4:26" x14ac:dyDescent="0.25"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4:26" x14ac:dyDescent="0.25"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4:26" x14ac:dyDescent="0.25"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4:26" x14ac:dyDescent="0.25"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4:26" x14ac:dyDescent="0.25"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4:26" x14ac:dyDescent="0.25"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4:26" x14ac:dyDescent="0.25"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4:26" x14ac:dyDescent="0.25"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4:26" x14ac:dyDescent="0.25"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4:26" x14ac:dyDescent="0.25"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4:26" x14ac:dyDescent="0.25"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4:26" x14ac:dyDescent="0.25"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4:26" x14ac:dyDescent="0.25"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4:26" x14ac:dyDescent="0.25"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4:26" x14ac:dyDescent="0.25"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4:26" x14ac:dyDescent="0.25"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4:26" x14ac:dyDescent="0.25"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4:26" x14ac:dyDescent="0.25"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4:26" x14ac:dyDescent="0.25"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4:26" x14ac:dyDescent="0.25"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4:26" x14ac:dyDescent="0.25"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4:26" x14ac:dyDescent="0.25"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4:26" x14ac:dyDescent="0.25"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4:26" x14ac:dyDescent="0.25"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4:26" x14ac:dyDescent="0.25"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4:26" x14ac:dyDescent="0.25"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4:26" x14ac:dyDescent="0.25"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4:26" x14ac:dyDescent="0.25"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4:26" x14ac:dyDescent="0.25"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4:26" x14ac:dyDescent="0.25"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4:26" x14ac:dyDescent="0.25"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4:26" x14ac:dyDescent="0.25"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4:26" x14ac:dyDescent="0.25"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4:26" x14ac:dyDescent="0.25"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4:26" x14ac:dyDescent="0.25"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4:26" x14ac:dyDescent="0.25"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4:26" x14ac:dyDescent="0.25"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4:26" x14ac:dyDescent="0.25"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4:26" x14ac:dyDescent="0.25"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4:26" x14ac:dyDescent="0.25"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4:26" x14ac:dyDescent="0.25"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4:26" x14ac:dyDescent="0.25"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4:26" x14ac:dyDescent="0.25"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4:26" x14ac:dyDescent="0.25"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4:26" x14ac:dyDescent="0.25"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4:26" x14ac:dyDescent="0.25"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4:26" x14ac:dyDescent="0.25"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4:26" x14ac:dyDescent="0.25"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4:26" x14ac:dyDescent="0.25"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4:26" x14ac:dyDescent="0.25"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4:26" x14ac:dyDescent="0.25"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4:26" x14ac:dyDescent="0.25"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4:26" x14ac:dyDescent="0.25"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4:26" x14ac:dyDescent="0.25"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4:26" x14ac:dyDescent="0.25"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4:26" x14ac:dyDescent="0.25"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4:26" x14ac:dyDescent="0.25"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4:26" x14ac:dyDescent="0.25"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4:26" x14ac:dyDescent="0.25"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4:26" x14ac:dyDescent="0.25"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4:26" x14ac:dyDescent="0.25"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4:26" x14ac:dyDescent="0.25"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4:26" x14ac:dyDescent="0.25"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4:26" x14ac:dyDescent="0.25"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4:26" x14ac:dyDescent="0.25"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4:26" x14ac:dyDescent="0.25"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4:26" x14ac:dyDescent="0.25"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4:26" x14ac:dyDescent="0.25"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4:26" x14ac:dyDescent="0.25"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4:26" x14ac:dyDescent="0.25"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4:26" x14ac:dyDescent="0.25"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4:26" x14ac:dyDescent="0.25"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4:26" x14ac:dyDescent="0.25"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4:26" x14ac:dyDescent="0.25"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4:26" x14ac:dyDescent="0.25"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4:26" x14ac:dyDescent="0.25"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4:26" x14ac:dyDescent="0.25"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4:26" x14ac:dyDescent="0.25"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4:26" x14ac:dyDescent="0.25"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4:26" x14ac:dyDescent="0.25"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4:26" x14ac:dyDescent="0.25"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4:26" x14ac:dyDescent="0.25"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4:26" x14ac:dyDescent="0.25"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4:26" x14ac:dyDescent="0.25"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4:26" x14ac:dyDescent="0.25"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4:26" x14ac:dyDescent="0.25"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4:26" x14ac:dyDescent="0.25"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4:26" x14ac:dyDescent="0.25"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4:26" x14ac:dyDescent="0.25"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4:26" x14ac:dyDescent="0.25"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4:26" x14ac:dyDescent="0.25"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4:26" x14ac:dyDescent="0.25"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4:26" x14ac:dyDescent="0.25"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4:26" x14ac:dyDescent="0.25"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4:26" x14ac:dyDescent="0.25"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4:26" x14ac:dyDescent="0.25"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4:26" x14ac:dyDescent="0.25"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4:26" x14ac:dyDescent="0.25"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4:26" x14ac:dyDescent="0.25"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4:26" x14ac:dyDescent="0.25"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4:26" x14ac:dyDescent="0.25"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4:26" x14ac:dyDescent="0.25"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4:26" x14ac:dyDescent="0.25"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4:26" x14ac:dyDescent="0.25"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4:26" x14ac:dyDescent="0.25"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4:26" x14ac:dyDescent="0.25"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4:26" x14ac:dyDescent="0.25"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4:26" x14ac:dyDescent="0.25"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4:26" x14ac:dyDescent="0.25"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4:26" x14ac:dyDescent="0.25"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4:26" x14ac:dyDescent="0.25"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4:26" x14ac:dyDescent="0.25"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4:26" x14ac:dyDescent="0.25"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4:26" x14ac:dyDescent="0.25"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4:26" x14ac:dyDescent="0.25"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4:26" x14ac:dyDescent="0.25"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4:26" x14ac:dyDescent="0.25"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4:26" x14ac:dyDescent="0.25"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4:26" x14ac:dyDescent="0.25"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4:26" x14ac:dyDescent="0.25"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4:26" x14ac:dyDescent="0.25"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4:26" x14ac:dyDescent="0.25"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4:26" x14ac:dyDescent="0.25"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4:26" x14ac:dyDescent="0.25"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4:26" x14ac:dyDescent="0.25"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4:26" x14ac:dyDescent="0.25"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4:26" x14ac:dyDescent="0.25"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4:26" x14ac:dyDescent="0.25"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4:26" x14ac:dyDescent="0.25"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4:26" x14ac:dyDescent="0.25"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4:26" x14ac:dyDescent="0.25"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4:26" x14ac:dyDescent="0.25"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4:26" x14ac:dyDescent="0.25"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4:26" x14ac:dyDescent="0.25"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4:26" x14ac:dyDescent="0.25"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4:26" x14ac:dyDescent="0.25"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4:26" x14ac:dyDescent="0.25"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4:26" x14ac:dyDescent="0.25"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4:26" x14ac:dyDescent="0.25"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4:26" x14ac:dyDescent="0.25"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4:26" x14ac:dyDescent="0.25"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4:26" x14ac:dyDescent="0.25"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4:26" x14ac:dyDescent="0.25"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4:26" x14ac:dyDescent="0.25"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4:26" x14ac:dyDescent="0.25"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4:26" x14ac:dyDescent="0.25"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4:26" x14ac:dyDescent="0.25"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4:26" x14ac:dyDescent="0.25"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4:26" x14ac:dyDescent="0.25"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4:26" x14ac:dyDescent="0.25"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4:26" x14ac:dyDescent="0.25"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4:26" x14ac:dyDescent="0.25"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4:26" x14ac:dyDescent="0.25"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4:26" x14ac:dyDescent="0.25"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4:26" x14ac:dyDescent="0.25"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4:26" x14ac:dyDescent="0.25"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4:26" x14ac:dyDescent="0.25"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4:26" x14ac:dyDescent="0.25"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4:26" x14ac:dyDescent="0.25"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4:26" x14ac:dyDescent="0.25"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4:26" x14ac:dyDescent="0.25"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4:26" x14ac:dyDescent="0.25"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4:26" x14ac:dyDescent="0.25"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4:26" x14ac:dyDescent="0.25"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4:26" x14ac:dyDescent="0.25"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4:26" x14ac:dyDescent="0.25"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4:26" x14ac:dyDescent="0.25"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4:26" x14ac:dyDescent="0.25"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4:26" x14ac:dyDescent="0.25"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4:26" x14ac:dyDescent="0.25"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4:26" x14ac:dyDescent="0.25"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4:26" x14ac:dyDescent="0.25"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4:26" x14ac:dyDescent="0.25"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4:26" x14ac:dyDescent="0.25"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4:26" x14ac:dyDescent="0.25"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4:26" x14ac:dyDescent="0.25"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4:26" x14ac:dyDescent="0.25"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4:26" x14ac:dyDescent="0.25"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4:26" x14ac:dyDescent="0.25"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4:26" x14ac:dyDescent="0.25"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4:26" x14ac:dyDescent="0.25"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4:26" x14ac:dyDescent="0.25"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4:26" x14ac:dyDescent="0.25"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4:26" x14ac:dyDescent="0.25"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4:26" x14ac:dyDescent="0.25"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4:26" x14ac:dyDescent="0.25"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4:26" x14ac:dyDescent="0.25"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4:26" x14ac:dyDescent="0.25"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4:26" x14ac:dyDescent="0.25"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4:26" x14ac:dyDescent="0.25"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4:26" x14ac:dyDescent="0.25"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4:26" x14ac:dyDescent="0.25"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4:26" x14ac:dyDescent="0.25"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4:26" x14ac:dyDescent="0.25"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4:26" x14ac:dyDescent="0.25"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4:26" x14ac:dyDescent="0.25"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4:26" x14ac:dyDescent="0.25"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4:26" x14ac:dyDescent="0.25"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4:26" x14ac:dyDescent="0.25"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4:26" x14ac:dyDescent="0.25"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4:26" x14ac:dyDescent="0.25"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4:26" x14ac:dyDescent="0.25"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4:26" x14ac:dyDescent="0.25"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4:26" x14ac:dyDescent="0.25"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4:26" x14ac:dyDescent="0.25"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4:26" x14ac:dyDescent="0.25"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4:26" x14ac:dyDescent="0.25"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4:26" x14ac:dyDescent="0.25"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4:26" x14ac:dyDescent="0.25"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4:26" x14ac:dyDescent="0.25"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4:26" x14ac:dyDescent="0.25"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4:26" x14ac:dyDescent="0.25"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4:26" x14ac:dyDescent="0.25"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4:26" x14ac:dyDescent="0.25"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4:26" x14ac:dyDescent="0.25"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4:26" x14ac:dyDescent="0.25"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4:26" x14ac:dyDescent="0.25"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4:26" x14ac:dyDescent="0.25"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4:26" x14ac:dyDescent="0.25"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4:26" x14ac:dyDescent="0.25"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4:26" x14ac:dyDescent="0.25"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4:26" x14ac:dyDescent="0.25"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4:26" x14ac:dyDescent="0.25"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4:26" x14ac:dyDescent="0.25"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4:26" x14ac:dyDescent="0.25"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4:26" x14ac:dyDescent="0.25"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4:26" x14ac:dyDescent="0.25"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4:26" x14ac:dyDescent="0.25"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4:26" x14ac:dyDescent="0.25"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4:26" x14ac:dyDescent="0.25"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4:26" x14ac:dyDescent="0.25"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4:26" x14ac:dyDescent="0.25"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4:26" x14ac:dyDescent="0.25"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4:26" x14ac:dyDescent="0.25"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4:26" x14ac:dyDescent="0.25"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4:26" x14ac:dyDescent="0.25"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4:26" x14ac:dyDescent="0.25"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4:26" x14ac:dyDescent="0.25"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4:26" x14ac:dyDescent="0.25"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4:26" x14ac:dyDescent="0.25"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4:26" x14ac:dyDescent="0.25"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4:26" x14ac:dyDescent="0.25"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4:26" x14ac:dyDescent="0.25"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4:26" x14ac:dyDescent="0.25"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4:26" x14ac:dyDescent="0.25"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4:26" x14ac:dyDescent="0.25"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4:26" x14ac:dyDescent="0.25"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4:26" x14ac:dyDescent="0.25"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4:26" x14ac:dyDescent="0.25"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4:26" x14ac:dyDescent="0.25"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4:26" x14ac:dyDescent="0.25"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4:26" x14ac:dyDescent="0.25"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4:26" x14ac:dyDescent="0.25"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4:26" x14ac:dyDescent="0.25"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4:26" x14ac:dyDescent="0.25"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4:26" x14ac:dyDescent="0.25"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4:26" x14ac:dyDescent="0.25"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4:26" x14ac:dyDescent="0.25"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4:26" x14ac:dyDescent="0.25"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4:26" x14ac:dyDescent="0.25"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4:26" x14ac:dyDescent="0.25"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4:26" x14ac:dyDescent="0.25"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4:26" x14ac:dyDescent="0.25"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4:26" x14ac:dyDescent="0.25"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4:26" x14ac:dyDescent="0.25"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4:26" x14ac:dyDescent="0.25"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4:26" x14ac:dyDescent="0.25"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4:26" x14ac:dyDescent="0.25"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4:26" x14ac:dyDescent="0.25"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4:26" x14ac:dyDescent="0.25"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4:26" x14ac:dyDescent="0.25"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4:26" x14ac:dyDescent="0.25"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4:26" x14ac:dyDescent="0.25"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4:26" x14ac:dyDescent="0.25"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4:26" x14ac:dyDescent="0.25"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4:26" x14ac:dyDescent="0.25"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4:26" x14ac:dyDescent="0.25"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4:26" x14ac:dyDescent="0.25"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4:26" x14ac:dyDescent="0.25"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4:26" x14ac:dyDescent="0.25"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4:26" x14ac:dyDescent="0.25"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4:26" x14ac:dyDescent="0.25"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4:26" x14ac:dyDescent="0.25"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4:26" x14ac:dyDescent="0.25"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4:26" x14ac:dyDescent="0.25"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4:26" x14ac:dyDescent="0.25"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4:26" x14ac:dyDescent="0.25"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4:26" x14ac:dyDescent="0.25"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4:26" x14ac:dyDescent="0.25"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4:26" x14ac:dyDescent="0.25"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4:26" x14ac:dyDescent="0.25"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4:26" x14ac:dyDescent="0.25"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4:26" x14ac:dyDescent="0.25"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4:26" x14ac:dyDescent="0.25"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4:26" x14ac:dyDescent="0.25"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4:26" x14ac:dyDescent="0.25"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4:26" x14ac:dyDescent="0.25"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4:26" x14ac:dyDescent="0.25"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4:26" x14ac:dyDescent="0.25"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4:26" x14ac:dyDescent="0.25"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4:26" x14ac:dyDescent="0.25"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4:26" x14ac:dyDescent="0.25"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4:26" x14ac:dyDescent="0.25"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4:26" x14ac:dyDescent="0.25"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4:26" x14ac:dyDescent="0.25"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4:26" x14ac:dyDescent="0.25"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4:26" x14ac:dyDescent="0.25"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4:26" x14ac:dyDescent="0.25"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4:26" x14ac:dyDescent="0.25"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4:26" x14ac:dyDescent="0.25"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4:26" x14ac:dyDescent="0.25"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4:26" x14ac:dyDescent="0.25"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4:26" x14ac:dyDescent="0.25"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4:26" x14ac:dyDescent="0.25"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4:26" x14ac:dyDescent="0.25"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4:26" x14ac:dyDescent="0.25"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4:26" x14ac:dyDescent="0.25"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4:26" x14ac:dyDescent="0.25"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4:26" x14ac:dyDescent="0.25"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4:26" x14ac:dyDescent="0.25"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4:26" x14ac:dyDescent="0.25"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4:26" x14ac:dyDescent="0.25"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4:26" x14ac:dyDescent="0.25"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4:26" x14ac:dyDescent="0.25"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4:26" x14ac:dyDescent="0.25"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4:26" x14ac:dyDescent="0.25"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4:26" x14ac:dyDescent="0.25"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4:26" x14ac:dyDescent="0.25"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4:26" x14ac:dyDescent="0.25"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4:26" x14ac:dyDescent="0.25"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4:26" x14ac:dyDescent="0.25"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4:26" x14ac:dyDescent="0.25"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4:26" x14ac:dyDescent="0.25"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4:26" x14ac:dyDescent="0.25"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4:26" x14ac:dyDescent="0.25"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4:26" x14ac:dyDescent="0.25"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4:26" x14ac:dyDescent="0.25"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4:26" x14ac:dyDescent="0.25"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4:26" x14ac:dyDescent="0.25"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4:26" x14ac:dyDescent="0.25"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4:26" x14ac:dyDescent="0.25"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4:26" x14ac:dyDescent="0.25"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4:26" x14ac:dyDescent="0.25"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4:26" x14ac:dyDescent="0.25"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4:26" x14ac:dyDescent="0.25"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4:26" x14ac:dyDescent="0.25"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4:26" x14ac:dyDescent="0.25"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4:26" x14ac:dyDescent="0.25"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4:26" x14ac:dyDescent="0.25"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4:26" x14ac:dyDescent="0.25"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4:26" x14ac:dyDescent="0.25"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4:26" x14ac:dyDescent="0.25"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5">
    <mergeCell ref="A1:M1"/>
    <mergeCell ref="A2:M2"/>
    <mergeCell ref="A3:M3"/>
    <mergeCell ref="A24:E24"/>
    <mergeCell ref="A26:M26"/>
  </mergeCells>
  <conditionalFormatting sqref="E5">
    <cfRule type="expression" dxfId="5" priority="1">
      <formula>IF(#REF!=100,1)</formula>
    </cfRule>
  </conditionalFormatting>
  <conditionalFormatting sqref="E5:E22">
    <cfRule type="expression" dxfId="4" priority="2">
      <formula>IF($L5=100,1)</formula>
    </cfRule>
  </conditionalFormatting>
  <conditionalFormatting sqref="E6:E22">
    <cfRule type="expression" dxfId="3" priority="3">
      <formula>IF(#REF!=100,1)</formula>
    </cfRule>
  </conditionalFormatting>
  <pageMargins left="0.75" right="0.75" top="1" bottom="1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A6B3A"/>
  </sheetPr>
  <dimension ref="A1:Z1004"/>
  <sheetViews>
    <sheetView workbookViewId="0">
      <pane ySplit="3" topLeftCell="A22" activePane="bottomLeft" state="frozen"/>
      <selection pane="bottomLeft" activeCell="D23" sqref="D23"/>
    </sheetView>
  </sheetViews>
  <sheetFormatPr defaultColWidth="14.42578125" defaultRowHeight="15" customHeight="1" x14ac:dyDescent="0.25"/>
  <cols>
    <col min="1" max="1" width="35" customWidth="1"/>
    <col min="2" max="2" width="12" customWidth="1"/>
    <col min="3" max="3" width="16.5703125" bestFit="1" customWidth="1"/>
    <col min="4" max="4" width="16" customWidth="1"/>
    <col min="5" max="5" width="20" customWidth="1"/>
    <col min="6" max="6" width="12" customWidth="1"/>
    <col min="7" max="7" width="28" customWidth="1"/>
    <col min="8" max="8" width="18" customWidth="1"/>
    <col min="9" max="9" width="24" customWidth="1"/>
    <col min="10" max="10" width="20" customWidth="1"/>
    <col min="11" max="26" width="8.5703125" customWidth="1"/>
  </cols>
  <sheetData>
    <row r="1" spans="1:26" ht="31.5" customHeight="1" x14ac:dyDescent="0.25">
      <c r="A1" s="59" t="s">
        <v>72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/>
    </row>
    <row r="2" spans="1:26" ht="18" customHeight="1" x14ac:dyDescent="0.25">
      <c r="A2" s="62" t="s">
        <v>27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26" ht="24" customHeight="1" x14ac:dyDescent="0.25">
      <c r="A3" s="65" t="s">
        <v>73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26" ht="36" customHeight="1" thickBot="1" x14ac:dyDescent="0.3">
      <c r="A4" s="16" t="s">
        <v>44</v>
      </c>
      <c r="B4" s="16" t="s">
        <v>74</v>
      </c>
      <c r="C4" s="16" t="s">
        <v>75</v>
      </c>
      <c r="D4" s="16" t="s">
        <v>76</v>
      </c>
      <c r="E4" s="16" t="s">
        <v>77</v>
      </c>
      <c r="F4" s="16" t="s">
        <v>78</v>
      </c>
      <c r="G4" s="16" t="s">
        <v>79</v>
      </c>
      <c r="H4" s="16" t="s">
        <v>80</v>
      </c>
      <c r="I4" s="16" t="s">
        <v>81</v>
      </c>
    </row>
    <row r="5" spans="1:26" ht="36" customHeight="1" thickBot="1" x14ac:dyDescent="0.3">
      <c r="A5" s="93" t="s">
        <v>346</v>
      </c>
      <c r="B5" s="94" t="s">
        <v>82</v>
      </c>
      <c r="C5" s="95" t="s">
        <v>347</v>
      </c>
      <c r="D5" s="95" t="s">
        <v>348</v>
      </c>
      <c r="E5" s="95">
        <v>2025</v>
      </c>
      <c r="F5" s="95" t="s">
        <v>82</v>
      </c>
      <c r="G5" s="95" t="s">
        <v>70</v>
      </c>
      <c r="H5" s="95">
        <v>1</v>
      </c>
      <c r="I5" s="95" t="s">
        <v>349</v>
      </c>
      <c r="J5" s="96"/>
      <c r="K5" s="97"/>
      <c r="L5" s="97"/>
      <c r="M5" s="98"/>
      <c r="N5" s="41"/>
      <c r="O5" s="41"/>
      <c r="P5" s="41"/>
      <c r="Q5" s="41"/>
      <c r="R5" s="41"/>
    </row>
    <row r="6" spans="1:26" ht="36" customHeight="1" thickBot="1" x14ac:dyDescent="0.3">
      <c r="A6" s="99" t="s">
        <v>346</v>
      </c>
      <c r="B6" s="100" t="s">
        <v>83</v>
      </c>
      <c r="C6" s="101" t="s">
        <v>350</v>
      </c>
      <c r="D6" s="101" t="s">
        <v>351</v>
      </c>
      <c r="E6" s="101">
        <v>2025</v>
      </c>
      <c r="F6" s="101" t="s">
        <v>84</v>
      </c>
      <c r="G6" s="101" t="s">
        <v>70</v>
      </c>
      <c r="H6" s="101" t="s">
        <v>70</v>
      </c>
      <c r="I6" s="101" t="s">
        <v>349</v>
      </c>
      <c r="J6" s="96"/>
      <c r="K6" s="97"/>
      <c r="L6" s="97"/>
      <c r="M6" s="98"/>
      <c r="N6" s="41"/>
      <c r="O6" s="41"/>
      <c r="P6" s="41"/>
      <c r="Q6" s="41"/>
      <c r="R6" s="41"/>
    </row>
    <row r="7" spans="1:26" ht="36" customHeight="1" thickBot="1" x14ac:dyDescent="0.3">
      <c r="A7" s="99" t="s">
        <v>346</v>
      </c>
      <c r="B7" s="100" t="s">
        <v>352</v>
      </c>
      <c r="C7" s="101" t="s">
        <v>353</v>
      </c>
      <c r="D7" s="101" t="s">
        <v>354</v>
      </c>
      <c r="E7" s="101">
        <v>2025</v>
      </c>
      <c r="F7" s="101" t="s">
        <v>355</v>
      </c>
      <c r="G7" s="101" t="s">
        <v>70</v>
      </c>
      <c r="H7" s="101" t="s">
        <v>70</v>
      </c>
      <c r="I7" s="101" t="s">
        <v>356</v>
      </c>
      <c r="J7" s="96"/>
      <c r="K7" s="97"/>
      <c r="L7" s="97"/>
      <c r="M7" s="98"/>
      <c r="N7" s="41"/>
      <c r="O7" s="41"/>
      <c r="P7" s="41"/>
      <c r="Q7" s="41"/>
      <c r="R7" s="41"/>
    </row>
    <row r="8" spans="1:26" ht="36" customHeight="1" thickBot="1" x14ac:dyDescent="0.3">
      <c r="A8" s="99" t="s">
        <v>233</v>
      </c>
      <c r="B8" s="100" t="s">
        <v>352</v>
      </c>
      <c r="C8" s="101" t="s">
        <v>353</v>
      </c>
      <c r="D8" s="101" t="s">
        <v>354</v>
      </c>
      <c r="E8" s="101">
        <v>2025</v>
      </c>
      <c r="F8" s="101" t="s">
        <v>355</v>
      </c>
      <c r="G8" s="101" t="s">
        <v>70</v>
      </c>
      <c r="H8" s="101" t="s">
        <v>70</v>
      </c>
      <c r="I8" s="101" t="s">
        <v>357</v>
      </c>
      <c r="J8" s="96"/>
      <c r="K8" s="97"/>
      <c r="L8" s="97"/>
      <c r="M8" s="98"/>
      <c r="N8" s="41"/>
      <c r="O8" s="41"/>
      <c r="P8" s="41"/>
      <c r="Q8" s="41"/>
      <c r="R8" s="41"/>
    </row>
    <row r="9" spans="1:26" ht="36" customHeight="1" thickBot="1" x14ac:dyDescent="0.3">
      <c r="A9" s="102" t="s">
        <v>235</v>
      </c>
      <c r="B9" s="100" t="s">
        <v>352</v>
      </c>
      <c r="C9" s="101" t="s">
        <v>353</v>
      </c>
      <c r="D9" s="101" t="s">
        <v>354</v>
      </c>
      <c r="E9" s="101">
        <v>2025</v>
      </c>
      <c r="F9" s="101" t="s">
        <v>355</v>
      </c>
      <c r="G9" s="101" t="s">
        <v>70</v>
      </c>
      <c r="H9" s="101">
        <v>1</v>
      </c>
      <c r="I9" s="101" t="s">
        <v>358</v>
      </c>
      <c r="J9" s="96"/>
      <c r="K9" s="97"/>
      <c r="L9" s="97"/>
      <c r="M9" s="98"/>
      <c r="N9" s="41"/>
      <c r="O9" s="41"/>
      <c r="P9" s="41"/>
      <c r="Q9" s="41"/>
      <c r="R9" s="41"/>
    </row>
    <row r="10" spans="1:26" ht="36" customHeight="1" thickBot="1" x14ac:dyDescent="0.3">
      <c r="A10" s="102" t="s">
        <v>235</v>
      </c>
      <c r="B10" s="100" t="s">
        <v>83</v>
      </c>
      <c r="C10" s="101" t="s">
        <v>350</v>
      </c>
      <c r="D10" s="101" t="s">
        <v>351</v>
      </c>
      <c r="E10" s="101">
        <v>2025</v>
      </c>
      <c r="F10" s="101" t="s">
        <v>84</v>
      </c>
      <c r="G10" s="101" t="s">
        <v>70</v>
      </c>
      <c r="H10" s="101" t="s">
        <v>70</v>
      </c>
      <c r="I10" s="101" t="s">
        <v>359</v>
      </c>
      <c r="J10" s="96"/>
      <c r="K10" s="97"/>
      <c r="L10" s="97"/>
      <c r="M10" s="98"/>
      <c r="N10" s="41"/>
      <c r="O10" s="41"/>
      <c r="P10" s="41"/>
      <c r="Q10" s="41"/>
      <c r="R10" s="41"/>
    </row>
    <row r="11" spans="1:26" ht="36" customHeight="1" thickBot="1" x14ac:dyDescent="0.3">
      <c r="A11" s="102" t="s">
        <v>235</v>
      </c>
      <c r="B11" s="100" t="s">
        <v>82</v>
      </c>
      <c r="C11" s="101" t="s">
        <v>347</v>
      </c>
      <c r="D11" s="101" t="s">
        <v>348</v>
      </c>
      <c r="E11" s="101">
        <v>2025</v>
      </c>
      <c r="F11" s="101" t="s">
        <v>82</v>
      </c>
      <c r="G11" s="101" t="s">
        <v>70</v>
      </c>
      <c r="H11" s="101">
        <v>1</v>
      </c>
      <c r="I11" s="101" t="s">
        <v>359</v>
      </c>
      <c r="J11" s="96"/>
      <c r="K11" s="97"/>
      <c r="L11" s="97"/>
      <c r="M11" s="98"/>
      <c r="N11" s="41"/>
      <c r="O11" s="41"/>
      <c r="P11" s="41"/>
      <c r="Q11" s="41"/>
      <c r="R11" s="41"/>
    </row>
    <row r="12" spans="1:26" ht="59.25" customHeight="1" thickBot="1" x14ac:dyDescent="0.3">
      <c r="A12" s="102" t="s">
        <v>235</v>
      </c>
      <c r="B12" s="100" t="s">
        <v>83</v>
      </c>
      <c r="C12" s="101" t="s">
        <v>360</v>
      </c>
      <c r="D12" s="101" t="s">
        <v>361</v>
      </c>
      <c r="E12" s="103">
        <v>2025</v>
      </c>
      <c r="F12" s="101" t="s">
        <v>84</v>
      </c>
      <c r="G12" s="104"/>
      <c r="H12" s="104"/>
      <c r="I12" s="105" t="s">
        <v>362</v>
      </c>
      <c r="J12" s="96"/>
      <c r="K12" s="96"/>
      <c r="L12" s="96"/>
      <c r="M12" s="96"/>
      <c r="N12" s="96"/>
      <c r="O12" s="96"/>
      <c r="P12" s="96"/>
      <c r="Q12" s="96"/>
      <c r="R12" s="96"/>
      <c r="S12" s="17"/>
      <c r="T12" s="17"/>
      <c r="U12" s="17"/>
      <c r="V12" s="17"/>
      <c r="W12" s="17"/>
      <c r="X12" s="17"/>
      <c r="Y12" s="17"/>
      <c r="Z12" s="17"/>
    </row>
    <row r="13" spans="1:26" ht="59.25" customHeight="1" thickBot="1" x14ac:dyDescent="0.3">
      <c r="A13" s="106" t="s">
        <v>235</v>
      </c>
      <c r="B13" s="107" t="s">
        <v>363</v>
      </c>
      <c r="C13" s="108" t="s">
        <v>364</v>
      </c>
      <c r="D13" s="106" t="s">
        <v>365</v>
      </c>
      <c r="E13" s="105">
        <v>2025</v>
      </c>
      <c r="F13" s="109" t="s">
        <v>366</v>
      </c>
      <c r="G13" s="104"/>
      <c r="H13" s="104"/>
      <c r="I13" s="105" t="s">
        <v>367</v>
      </c>
      <c r="J13" s="96"/>
      <c r="K13" s="96"/>
      <c r="L13" s="96"/>
      <c r="M13" s="96"/>
      <c r="N13" s="96"/>
      <c r="O13" s="96"/>
      <c r="P13" s="96"/>
      <c r="Q13" s="96"/>
      <c r="R13" s="96"/>
      <c r="S13" s="17"/>
      <c r="T13" s="17"/>
      <c r="U13" s="17"/>
      <c r="V13" s="17"/>
      <c r="W13" s="17"/>
      <c r="X13" s="17"/>
      <c r="Y13" s="17"/>
      <c r="Z13" s="17"/>
    </row>
    <row r="14" spans="1:26" ht="59.25" customHeight="1" thickBot="1" x14ac:dyDescent="0.3">
      <c r="A14" s="102" t="s">
        <v>235</v>
      </c>
      <c r="B14" s="100" t="s">
        <v>83</v>
      </c>
      <c r="C14" s="106" t="s">
        <v>368</v>
      </c>
      <c r="D14" s="106" t="s">
        <v>369</v>
      </c>
      <c r="E14" s="103">
        <v>2025</v>
      </c>
      <c r="F14" s="101" t="s">
        <v>84</v>
      </c>
      <c r="G14" s="104"/>
      <c r="H14" s="104"/>
      <c r="I14" s="105" t="s">
        <v>370</v>
      </c>
      <c r="J14" s="96"/>
      <c r="K14" s="96"/>
      <c r="L14" s="96"/>
      <c r="M14" s="96"/>
      <c r="N14" s="96"/>
      <c r="O14" s="96"/>
      <c r="P14" s="96"/>
      <c r="Q14" s="96"/>
      <c r="R14" s="96"/>
      <c r="S14" s="17"/>
      <c r="T14" s="17"/>
      <c r="U14" s="17"/>
      <c r="V14" s="17"/>
      <c r="W14" s="17"/>
      <c r="X14" s="17"/>
      <c r="Y14" s="17"/>
      <c r="Z14" s="17"/>
    </row>
    <row r="15" spans="1:26" ht="59.25" customHeight="1" thickBot="1" x14ac:dyDescent="0.3">
      <c r="A15" s="106" t="s">
        <v>235</v>
      </c>
      <c r="B15" s="106" t="s">
        <v>363</v>
      </c>
      <c r="C15" s="106" t="s">
        <v>371</v>
      </c>
      <c r="D15" s="106" t="s">
        <v>372</v>
      </c>
      <c r="E15" s="105">
        <v>2025</v>
      </c>
      <c r="F15" s="105" t="s">
        <v>373</v>
      </c>
      <c r="G15" s="104"/>
      <c r="H15" s="104"/>
      <c r="I15" s="105" t="s">
        <v>374</v>
      </c>
      <c r="J15" s="96"/>
      <c r="K15" s="96"/>
      <c r="L15" s="96"/>
      <c r="M15" s="96"/>
      <c r="N15" s="96"/>
      <c r="O15" s="96"/>
      <c r="P15" s="96"/>
      <c r="Q15" s="96"/>
      <c r="R15" s="96"/>
      <c r="S15" s="17"/>
      <c r="T15" s="17"/>
      <c r="U15" s="17"/>
      <c r="V15" s="17"/>
      <c r="W15" s="17"/>
      <c r="X15" s="17"/>
      <c r="Y15" s="17"/>
      <c r="Z15" s="17"/>
    </row>
    <row r="16" spans="1:26" ht="59.25" customHeight="1" thickBot="1" x14ac:dyDescent="0.3">
      <c r="A16" s="106" t="s">
        <v>235</v>
      </c>
      <c r="B16" s="107" t="s">
        <v>363</v>
      </c>
      <c r="C16" s="106" t="s">
        <v>375</v>
      </c>
      <c r="D16" s="110" t="s">
        <v>376</v>
      </c>
      <c r="E16" s="105">
        <v>2025</v>
      </c>
      <c r="F16" s="109" t="s">
        <v>366</v>
      </c>
      <c r="G16" s="104"/>
      <c r="H16" s="105">
        <v>2</v>
      </c>
      <c r="I16" s="105" t="s">
        <v>377</v>
      </c>
      <c r="J16" s="111"/>
      <c r="K16" s="111"/>
      <c r="L16" s="111"/>
      <c r="M16" s="111"/>
      <c r="N16" s="111"/>
      <c r="O16" s="111"/>
      <c r="P16" s="111"/>
      <c r="Q16" s="111"/>
      <c r="R16" s="111"/>
      <c r="S16" s="18"/>
      <c r="T16" s="18"/>
      <c r="U16" s="18"/>
      <c r="V16" s="18"/>
      <c r="W16" s="18"/>
      <c r="X16" s="18"/>
      <c r="Y16" s="18"/>
      <c r="Z16" s="18"/>
    </row>
    <row r="17" spans="1:26" ht="59.25" customHeight="1" thickBot="1" x14ac:dyDescent="0.3">
      <c r="A17" s="102" t="s">
        <v>235</v>
      </c>
      <c r="B17" s="100" t="s">
        <v>82</v>
      </c>
      <c r="C17" s="106" t="s">
        <v>378</v>
      </c>
      <c r="D17" s="106" t="s">
        <v>379</v>
      </c>
      <c r="E17" s="103">
        <v>2025</v>
      </c>
      <c r="F17" s="101" t="s">
        <v>82</v>
      </c>
      <c r="G17" s="104"/>
      <c r="H17" s="104"/>
      <c r="I17" s="105" t="s">
        <v>367</v>
      </c>
      <c r="J17" s="111"/>
      <c r="K17" s="111"/>
      <c r="L17" s="111"/>
      <c r="M17" s="111"/>
      <c r="N17" s="111"/>
      <c r="O17" s="111"/>
      <c r="P17" s="111"/>
      <c r="Q17" s="111"/>
      <c r="R17" s="111"/>
      <c r="S17" s="18"/>
      <c r="T17" s="18"/>
      <c r="U17" s="18"/>
      <c r="V17" s="18"/>
      <c r="W17" s="18"/>
      <c r="X17" s="18"/>
      <c r="Y17" s="18"/>
      <c r="Z17" s="18"/>
    </row>
    <row r="18" spans="1:26" ht="14.25" customHeight="1" x14ac:dyDescent="0.25"/>
    <row r="19" spans="1:26" ht="24" customHeight="1" x14ac:dyDescent="0.25">
      <c r="A19" s="65" t="s">
        <v>85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</row>
    <row r="20" spans="1:26" ht="36" customHeight="1" thickBot="1" x14ac:dyDescent="0.3">
      <c r="A20" s="16" t="s">
        <v>86</v>
      </c>
      <c r="B20" s="16" t="s">
        <v>87</v>
      </c>
      <c r="C20" s="16" t="s">
        <v>88</v>
      </c>
      <c r="D20" s="16" t="s">
        <v>89</v>
      </c>
      <c r="E20" s="16" t="s">
        <v>90</v>
      </c>
      <c r="F20" s="16" t="s">
        <v>91</v>
      </c>
      <c r="G20" s="16" t="s">
        <v>92</v>
      </c>
      <c r="H20" s="16" t="s">
        <v>93</v>
      </c>
      <c r="I20" s="16" t="s">
        <v>94</v>
      </c>
      <c r="J20" s="16" t="s">
        <v>95</v>
      </c>
    </row>
    <row r="21" spans="1:26" ht="156" customHeight="1" thickBot="1" x14ac:dyDescent="0.3">
      <c r="A21" s="95" t="s">
        <v>377</v>
      </c>
      <c r="B21" s="112" t="s">
        <v>380</v>
      </c>
      <c r="C21" s="112" t="s">
        <v>381</v>
      </c>
      <c r="D21" s="112" t="s">
        <v>382</v>
      </c>
      <c r="E21" s="113">
        <v>45775</v>
      </c>
      <c r="F21" s="113">
        <v>46081</v>
      </c>
      <c r="G21" s="114" t="s">
        <v>383</v>
      </c>
      <c r="H21" s="112" t="s">
        <v>384</v>
      </c>
      <c r="I21" s="112" t="s">
        <v>385</v>
      </c>
      <c r="J21" s="112" t="s">
        <v>386</v>
      </c>
    </row>
    <row r="22" spans="1:26" ht="51.75" thickBot="1" x14ac:dyDescent="0.3">
      <c r="A22" s="115" t="s">
        <v>387</v>
      </c>
      <c r="B22" s="116" t="s">
        <v>388</v>
      </c>
      <c r="C22" s="116" t="s">
        <v>389</v>
      </c>
      <c r="D22" s="116" t="s">
        <v>390</v>
      </c>
      <c r="E22" s="117"/>
      <c r="F22" s="117"/>
      <c r="G22" s="118" t="s">
        <v>391</v>
      </c>
      <c r="H22" s="112" t="s">
        <v>384</v>
      </c>
      <c r="I22" s="116" t="s">
        <v>392</v>
      </c>
      <c r="J22" s="116" t="s">
        <v>393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02.75" thickBot="1" x14ac:dyDescent="0.3">
      <c r="A23" s="115" t="s">
        <v>396</v>
      </c>
      <c r="B23" s="116" t="s">
        <v>397</v>
      </c>
      <c r="C23" s="116" t="s">
        <v>398</v>
      </c>
      <c r="D23" s="116" t="s">
        <v>390</v>
      </c>
      <c r="E23" s="117"/>
      <c r="F23" s="117"/>
      <c r="G23" s="118" t="s">
        <v>391</v>
      </c>
      <c r="H23" s="112" t="s">
        <v>384</v>
      </c>
      <c r="I23" s="116"/>
      <c r="J23" s="116" t="s">
        <v>393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77.25" thickBot="1" x14ac:dyDescent="0.3">
      <c r="A24" s="115" t="s">
        <v>394</v>
      </c>
      <c r="B24" s="116" t="s">
        <v>395</v>
      </c>
      <c r="C24" s="116" t="s">
        <v>399</v>
      </c>
      <c r="D24" s="116" t="s">
        <v>390</v>
      </c>
      <c r="E24" s="117"/>
      <c r="F24" s="117"/>
      <c r="G24" s="118" t="s">
        <v>391</v>
      </c>
      <c r="H24" s="112" t="s">
        <v>384</v>
      </c>
      <c r="I24" s="116"/>
      <c r="J24" s="116" t="s">
        <v>393</v>
      </c>
    </row>
    <row r="25" spans="1:26" ht="14.25" customHeight="1" x14ac:dyDescent="0.25"/>
    <row r="26" spans="1:26" ht="24" customHeight="1" x14ac:dyDescent="0.25">
      <c r="A26" s="65" t="s">
        <v>96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</row>
    <row r="27" spans="1:26" ht="36" customHeight="1" x14ac:dyDescent="0.25">
      <c r="A27" s="16" t="s">
        <v>97</v>
      </c>
      <c r="B27" s="16" t="s">
        <v>98</v>
      </c>
      <c r="C27" s="16" t="s">
        <v>99</v>
      </c>
      <c r="D27" s="16" t="s">
        <v>100</v>
      </c>
      <c r="E27" s="16" t="s">
        <v>101</v>
      </c>
      <c r="F27" s="16" t="s">
        <v>102</v>
      </c>
      <c r="G27" s="16" t="s">
        <v>103</v>
      </c>
    </row>
    <row r="28" spans="1:26" ht="19.5" customHeight="1" x14ac:dyDescent="0.25">
      <c r="A28" s="3" t="s">
        <v>9</v>
      </c>
      <c r="B28" s="31">
        <v>3</v>
      </c>
      <c r="C28" s="31">
        <v>3</v>
      </c>
      <c r="D28" s="31">
        <v>10</v>
      </c>
      <c r="E28" s="31">
        <v>13</v>
      </c>
      <c r="F28" s="4">
        <f t="shared" ref="F28:F32" si="0">E28-D28</f>
        <v>3</v>
      </c>
      <c r="G28" s="3"/>
    </row>
    <row r="29" spans="1:26" ht="19.5" customHeight="1" x14ac:dyDescent="0.25">
      <c r="A29" s="19" t="s">
        <v>104</v>
      </c>
      <c r="B29" s="31">
        <v>0</v>
      </c>
      <c r="C29" s="31">
        <v>0</v>
      </c>
      <c r="D29" s="31">
        <v>8</v>
      </c>
      <c r="E29" s="31">
        <v>4</v>
      </c>
      <c r="F29" s="20">
        <f t="shared" si="0"/>
        <v>-4</v>
      </c>
      <c r="G29" s="19"/>
    </row>
    <row r="30" spans="1:26" ht="19.5" customHeight="1" x14ac:dyDescent="0.25">
      <c r="A30" s="3" t="s">
        <v>105</v>
      </c>
      <c r="B30" s="31">
        <v>0</v>
      </c>
      <c r="C30" s="31">
        <v>0</v>
      </c>
      <c r="D30" s="31">
        <v>1</v>
      </c>
      <c r="E30" s="31">
        <v>1</v>
      </c>
      <c r="F30" s="4">
        <f t="shared" si="0"/>
        <v>0</v>
      </c>
      <c r="G30" s="3"/>
    </row>
    <row r="31" spans="1:26" ht="19.5" customHeight="1" x14ac:dyDescent="0.25">
      <c r="A31" s="19" t="s">
        <v>12</v>
      </c>
      <c r="B31" s="31">
        <v>0</v>
      </c>
      <c r="C31" s="31">
        <v>0</v>
      </c>
      <c r="D31" s="31">
        <v>50000</v>
      </c>
      <c r="E31" s="31">
        <v>29008</v>
      </c>
      <c r="F31" s="20">
        <f t="shared" si="0"/>
        <v>-20992</v>
      </c>
      <c r="G31" s="19"/>
    </row>
    <row r="32" spans="1:26" ht="19.5" customHeight="1" x14ac:dyDescent="0.25">
      <c r="A32" s="3" t="s">
        <v>106</v>
      </c>
      <c r="B32" s="31">
        <v>0</v>
      </c>
      <c r="C32" s="31">
        <v>0</v>
      </c>
      <c r="D32" s="31">
        <v>15</v>
      </c>
      <c r="E32" s="31">
        <v>5</v>
      </c>
      <c r="F32" s="4">
        <f t="shared" si="0"/>
        <v>-10</v>
      </c>
      <c r="G32" s="3" t="s">
        <v>107</v>
      </c>
    </row>
    <row r="33" spans="5:7" ht="14.25" customHeight="1" x14ac:dyDescent="0.25"/>
    <row r="34" spans="5:7" ht="14.25" customHeight="1" x14ac:dyDescent="0.25"/>
    <row r="35" spans="5:7" ht="14.25" customHeight="1" x14ac:dyDescent="0.25">
      <c r="E35" s="22" t="s">
        <v>108</v>
      </c>
      <c r="F35" s="22"/>
      <c r="G35" s="22"/>
    </row>
    <row r="36" spans="5:7" ht="14.25" customHeight="1" x14ac:dyDescent="0.25">
      <c r="E36" s="22" t="s">
        <v>109</v>
      </c>
      <c r="F36" s="22"/>
      <c r="G36" s="22"/>
    </row>
    <row r="37" spans="5:7" ht="14.25" customHeight="1" x14ac:dyDescent="0.25"/>
    <row r="38" spans="5:7" ht="14.25" customHeight="1" x14ac:dyDescent="0.25"/>
    <row r="39" spans="5:7" ht="14.25" customHeight="1" x14ac:dyDescent="0.25"/>
    <row r="40" spans="5:7" ht="14.25" customHeight="1" x14ac:dyDescent="0.25"/>
    <row r="41" spans="5:7" ht="14.25" customHeight="1" x14ac:dyDescent="0.25"/>
    <row r="42" spans="5:7" ht="14.25" customHeight="1" x14ac:dyDescent="0.25"/>
    <row r="43" spans="5:7" ht="14.25" customHeight="1" x14ac:dyDescent="0.25"/>
    <row r="44" spans="5:7" ht="14.25" customHeight="1" x14ac:dyDescent="0.25"/>
    <row r="45" spans="5:7" ht="14.25" customHeight="1" x14ac:dyDescent="0.25"/>
    <row r="46" spans="5:7" ht="14.25" customHeight="1" x14ac:dyDescent="0.25"/>
    <row r="47" spans="5:7" ht="14.25" customHeight="1" x14ac:dyDescent="0.25"/>
    <row r="48" spans="5:7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</sheetData>
  <mergeCells count="5">
    <mergeCell ref="A1:M1"/>
    <mergeCell ref="A2:M2"/>
    <mergeCell ref="A3:M3"/>
    <mergeCell ref="A19:M19"/>
    <mergeCell ref="A26:M26"/>
  </mergeCells>
  <hyperlinks>
    <hyperlink ref="C13" r:id="rId1" display="https://scholar.google.com/citations?view_op=view_citation&amp;hl=tr&amp;user=i8i7re8AAAAJ&amp;sortby=pubdate&amp;citation_for_view=i8i7re8AAAAJ:YOwf2qJgpHMC" xr:uid="{75234E85-9F5F-4130-A9E2-3A226B70CB01}"/>
  </hyperlink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B3500"/>
  </sheetPr>
  <dimension ref="A1:Z1002"/>
  <sheetViews>
    <sheetView workbookViewId="0">
      <pane ySplit="3" topLeftCell="A4" activePane="bottomLeft" state="frozen"/>
      <selection pane="bottomLeft" activeCell="D13" sqref="D13"/>
    </sheetView>
  </sheetViews>
  <sheetFormatPr defaultColWidth="14.42578125" defaultRowHeight="15" customHeight="1" x14ac:dyDescent="0.25"/>
  <cols>
    <col min="1" max="1" width="24.140625" customWidth="1"/>
    <col min="2" max="2" width="30" customWidth="1"/>
    <col min="3" max="3" width="18" customWidth="1"/>
    <col min="4" max="4" width="24" customWidth="1"/>
    <col min="5" max="5" width="14" customWidth="1"/>
    <col min="6" max="6" width="20" customWidth="1"/>
    <col min="7" max="8" width="13" customWidth="1"/>
    <col min="9" max="9" width="22" customWidth="1"/>
    <col min="10" max="10" width="30" customWidth="1"/>
    <col min="11" max="26" width="8.5703125" customWidth="1"/>
  </cols>
  <sheetData>
    <row r="1" spans="1:26" ht="31.5" customHeight="1" x14ac:dyDescent="0.25">
      <c r="A1" s="85" t="s">
        <v>110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7"/>
    </row>
    <row r="2" spans="1:26" ht="18" customHeight="1" x14ac:dyDescent="0.25">
      <c r="A2" s="88" t="s">
        <v>27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26" ht="24" customHeight="1" x14ac:dyDescent="0.25">
      <c r="A3" s="79" t="s">
        <v>111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26" ht="36" customHeight="1" x14ac:dyDescent="0.25">
      <c r="A4" s="23" t="s">
        <v>29</v>
      </c>
      <c r="B4" s="23" t="s">
        <v>30</v>
      </c>
      <c r="C4" s="23" t="s">
        <v>31</v>
      </c>
      <c r="D4" s="23" t="s">
        <v>32</v>
      </c>
      <c r="E4" s="23" t="s">
        <v>33</v>
      </c>
      <c r="F4" s="23" t="s">
        <v>112</v>
      </c>
      <c r="G4" s="23" t="s">
        <v>113</v>
      </c>
      <c r="H4" s="23" t="s">
        <v>35</v>
      </c>
      <c r="I4" s="23" t="s">
        <v>114</v>
      </c>
      <c r="J4" s="23" t="s">
        <v>115</v>
      </c>
    </row>
    <row r="5" spans="1:26" ht="33" customHeight="1" x14ac:dyDescent="0.25">
      <c r="A5" s="3" t="s">
        <v>212</v>
      </c>
      <c r="B5" s="3" t="s">
        <v>227</v>
      </c>
      <c r="C5" s="3" t="s">
        <v>39</v>
      </c>
      <c r="D5" s="3" t="s">
        <v>234</v>
      </c>
      <c r="E5" s="29">
        <v>45948</v>
      </c>
      <c r="F5" s="3" t="s">
        <v>116</v>
      </c>
      <c r="G5" s="31">
        <v>20</v>
      </c>
      <c r="H5" s="19"/>
      <c r="I5" s="19"/>
      <c r="J5" s="19"/>
    </row>
    <row r="6" spans="1:26" ht="33" customHeight="1" x14ac:dyDescent="0.25">
      <c r="A6" s="30" t="s">
        <v>212</v>
      </c>
      <c r="B6" s="3" t="s">
        <v>214</v>
      </c>
      <c r="C6" s="33" t="s">
        <v>39</v>
      </c>
      <c r="D6" s="33" t="s">
        <v>235</v>
      </c>
      <c r="E6" s="34">
        <v>46065</v>
      </c>
      <c r="F6" s="3" t="s">
        <v>116</v>
      </c>
      <c r="G6" s="35">
        <v>15</v>
      </c>
      <c r="H6" s="19"/>
      <c r="I6" s="19"/>
      <c r="J6" s="19"/>
    </row>
    <row r="7" spans="1:26" ht="33" customHeight="1" x14ac:dyDescent="0.25">
      <c r="A7" s="3" t="s">
        <v>212</v>
      </c>
      <c r="B7" s="3" t="s">
        <v>218</v>
      </c>
      <c r="C7" s="32" t="s">
        <v>231</v>
      </c>
      <c r="D7" s="33" t="s">
        <v>235</v>
      </c>
      <c r="E7" s="34">
        <v>46127</v>
      </c>
      <c r="F7" s="3" t="s">
        <v>116</v>
      </c>
      <c r="G7" s="35">
        <v>20</v>
      </c>
      <c r="H7" s="19"/>
      <c r="I7" s="19"/>
      <c r="J7" s="19"/>
    </row>
    <row r="8" spans="1:26" ht="33" customHeight="1" x14ac:dyDescent="0.25">
      <c r="A8" s="3" t="s">
        <v>212</v>
      </c>
      <c r="B8" s="3" t="s">
        <v>220</v>
      </c>
      <c r="C8" s="33" t="s">
        <v>232</v>
      </c>
      <c r="D8" s="33" t="s">
        <v>233</v>
      </c>
      <c r="E8" s="34">
        <v>46155</v>
      </c>
      <c r="F8" s="3" t="s">
        <v>116</v>
      </c>
      <c r="G8" s="35">
        <v>30</v>
      </c>
      <c r="H8" s="19"/>
      <c r="I8" s="19"/>
      <c r="J8" s="19"/>
    </row>
    <row r="9" spans="1:26" ht="28.5" customHeight="1" x14ac:dyDescent="0.25">
      <c r="A9" s="24"/>
      <c r="B9" s="24"/>
      <c r="C9" s="24"/>
      <c r="D9" s="24"/>
      <c r="E9" s="25"/>
      <c r="F9" s="24"/>
      <c r="G9" s="26"/>
      <c r="H9" s="24"/>
      <c r="I9" s="24"/>
      <c r="J9" s="24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23.25" customHeight="1" x14ac:dyDescent="0.25"/>
    <row r="11" spans="1:26" ht="24" customHeight="1" x14ac:dyDescent="0.25">
      <c r="A11" s="79" t="s">
        <v>117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7"/>
    </row>
    <row r="12" spans="1:26" ht="36" customHeight="1" x14ac:dyDescent="0.25">
      <c r="A12" s="23" t="s">
        <v>118</v>
      </c>
      <c r="B12" s="23" t="s">
        <v>119</v>
      </c>
      <c r="C12" s="23" t="s">
        <v>120</v>
      </c>
      <c r="D12" s="23" t="s">
        <v>90</v>
      </c>
      <c r="E12" s="23" t="s">
        <v>121</v>
      </c>
      <c r="F12" s="23" t="s">
        <v>32</v>
      </c>
      <c r="G12" s="23" t="s">
        <v>18</v>
      </c>
      <c r="H12" s="23" t="s">
        <v>19</v>
      </c>
      <c r="I12" s="23" t="s">
        <v>93</v>
      </c>
      <c r="J12" s="23" t="s">
        <v>122</v>
      </c>
    </row>
    <row r="13" spans="1:26" ht="42" customHeight="1" x14ac:dyDescent="0.25">
      <c r="A13" s="58" t="s">
        <v>339</v>
      </c>
      <c r="B13" s="19" t="s">
        <v>123</v>
      </c>
      <c r="C13" s="58" t="s">
        <v>341</v>
      </c>
      <c r="D13" s="20">
        <v>2025</v>
      </c>
      <c r="E13" s="19" t="s">
        <v>70</v>
      </c>
      <c r="F13" s="19" t="s">
        <v>124</v>
      </c>
      <c r="G13" s="20">
        <v>2</v>
      </c>
      <c r="H13" s="20">
        <v>1</v>
      </c>
      <c r="I13" s="19" t="s">
        <v>125</v>
      </c>
      <c r="J13" s="19"/>
    </row>
    <row r="14" spans="1:26" ht="25.5" x14ac:dyDescent="0.25">
      <c r="A14" s="58" t="s">
        <v>340</v>
      </c>
      <c r="B14" s="19" t="s">
        <v>123</v>
      </c>
      <c r="C14" s="58" t="s">
        <v>341</v>
      </c>
      <c r="D14" s="20">
        <v>2026</v>
      </c>
      <c r="E14" s="19" t="s">
        <v>70</v>
      </c>
      <c r="F14" s="19" t="s">
        <v>124</v>
      </c>
      <c r="G14" s="27">
        <v>1</v>
      </c>
      <c r="H14" s="27">
        <v>0</v>
      </c>
      <c r="I14" s="19" t="s">
        <v>125</v>
      </c>
    </row>
    <row r="15" spans="1:26" ht="25.5" x14ac:dyDescent="0.25">
      <c r="A15" s="58" t="s">
        <v>342</v>
      </c>
      <c r="B15" s="19" t="s">
        <v>123</v>
      </c>
      <c r="C15" s="58" t="s">
        <v>341</v>
      </c>
      <c r="D15" s="20">
        <v>2025</v>
      </c>
      <c r="E15" s="19" t="s">
        <v>70</v>
      </c>
      <c r="F15" s="19" t="s">
        <v>124</v>
      </c>
      <c r="G15" s="20">
        <v>2</v>
      </c>
      <c r="H15" s="20">
        <v>1</v>
      </c>
      <c r="I15" s="19" t="s">
        <v>125</v>
      </c>
    </row>
    <row r="16" spans="1:26" ht="25.5" x14ac:dyDescent="0.25">
      <c r="A16" s="58" t="s">
        <v>343</v>
      </c>
      <c r="B16" s="19" t="s">
        <v>123</v>
      </c>
      <c r="C16" s="58" t="s">
        <v>341</v>
      </c>
      <c r="D16" s="20">
        <v>2025</v>
      </c>
      <c r="E16" s="19" t="s">
        <v>70</v>
      </c>
      <c r="F16" s="19" t="s">
        <v>124</v>
      </c>
      <c r="G16" s="27">
        <v>1</v>
      </c>
      <c r="H16" s="27">
        <v>0</v>
      </c>
      <c r="I16" s="19" t="s">
        <v>125</v>
      </c>
    </row>
    <row r="17" spans="1:9" ht="38.25" x14ac:dyDescent="0.25">
      <c r="A17" s="58" t="s">
        <v>344</v>
      </c>
      <c r="B17" s="19" t="s">
        <v>123</v>
      </c>
      <c r="C17" s="58" t="s">
        <v>341</v>
      </c>
      <c r="D17" s="20">
        <v>2025</v>
      </c>
      <c r="E17" s="19" t="s">
        <v>70</v>
      </c>
      <c r="F17" s="19" t="s">
        <v>124</v>
      </c>
      <c r="G17" s="20">
        <v>1</v>
      </c>
      <c r="H17" s="20">
        <v>1</v>
      </c>
      <c r="I17" s="19" t="s">
        <v>125</v>
      </c>
    </row>
    <row r="18" spans="1:9" ht="25.5" x14ac:dyDescent="0.25">
      <c r="A18" s="58" t="s">
        <v>345</v>
      </c>
      <c r="B18" s="19" t="s">
        <v>123</v>
      </c>
      <c r="C18" s="58" t="s">
        <v>341</v>
      </c>
      <c r="D18" s="20">
        <v>2025</v>
      </c>
      <c r="E18" s="19" t="s">
        <v>70</v>
      </c>
      <c r="F18" s="19" t="s">
        <v>124</v>
      </c>
      <c r="G18" s="27">
        <v>3</v>
      </c>
      <c r="H18" s="27">
        <v>1</v>
      </c>
      <c r="I18" s="19" t="s">
        <v>125</v>
      </c>
    </row>
    <row r="19" spans="1:9" ht="14.25" customHeight="1" x14ac:dyDescent="0.25"/>
    <row r="20" spans="1:9" ht="14.25" customHeight="1" x14ac:dyDescent="0.25"/>
    <row r="21" spans="1:9" ht="14.25" customHeight="1" x14ac:dyDescent="0.25"/>
    <row r="22" spans="1:9" ht="14.25" customHeight="1" x14ac:dyDescent="0.25"/>
    <row r="23" spans="1:9" ht="14.25" customHeight="1" x14ac:dyDescent="0.25"/>
    <row r="24" spans="1:9" ht="14.25" customHeight="1" x14ac:dyDescent="0.25"/>
    <row r="25" spans="1:9" ht="14.25" customHeight="1" x14ac:dyDescent="0.25"/>
    <row r="26" spans="1:9" ht="14.25" customHeight="1" x14ac:dyDescent="0.25"/>
    <row r="27" spans="1:9" ht="14.25" customHeight="1" x14ac:dyDescent="0.25"/>
    <row r="28" spans="1:9" ht="14.25" customHeight="1" x14ac:dyDescent="0.25"/>
    <row r="29" spans="1:9" ht="14.25" customHeight="1" x14ac:dyDescent="0.25"/>
    <row r="30" spans="1:9" ht="14.25" customHeight="1" x14ac:dyDescent="0.25"/>
    <row r="31" spans="1:9" ht="14.25" customHeight="1" x14ac:dyDescent="0.25"/>
    <row r="32" spans="1:9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</sheetData>
  <mergeCells count="4">
    <mergeCell ref="A1:M1"/>
    <mergeCell ref="A2:M2"/>
    <mergeCell ref="A3:M3"/>
    <mergeCell ref="A11:M11"/>
  </mergeCells>
  <conditionalFormatting sqref="E5:E7">
    <cfRule type="expression" dxfId="2" priority="4">
      <formula>IF(#REF!=100,1)</formula>
    </cfRule>
  </conditionalFormatting>
  <conditionalFormatting sqref="E5:E8">
    <cfRule type="expression" dxfId="1" priority="3">
      <formula>IF($L5=100,1)</formula>
    </cfRule>
  </conditionalFormatting>
  <conditionalFormatting sqref="E8">
    <cfRule type="expression" dxfId="0" priority="2">
      <formula>IF(#REF!=100,1)</formula>
    </cfRule>
  </conditionalFormatting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4B2080"/>
  </sheetPr>
  <dimension ref="A1:M1000"/>
  <sheetViews>
    <sheetView workbookViewId="0">
      <pane ySplit="3" topLeftCell="A4" activePane="bottomLeft" state="frozen"/>
      <selection pane="bottomLeft" activeCell="F29" sqref="F29"/>
    </sheetView>
  </sheetViews>
  <sheetFormatPr defaultColWidth="14.42578125" defaultRowHeight="15" customHeight="1" x14ac:dyDescent="0.25"/>
  <cols>
    <col min="1" max="1" width="32" customWidth="1"/>
    <col min="2" max="3" width="22" customWidth="1"/>
    <col min="4" max="5" width="12" customWidth="1"/>
    <col min="6" max="6" width="14" customWidth="1"/>
    <col min="7" max="7" width="28" customWidth="1"/>
    <col min="8" max="8" width="22" customWidth="1"/>
    <col min="9" max="9" width="30" customWidth="1"/>
    <col min="10" max="26" width="8.5703125" customWidth="1"/>
  </cols>
  <sheetData>
    <row r="1" spans="1:13" ht="31.5" customHeight="1" x14ac:dyDescent="0.25">
      <c r="A1" s="89" t="s">
        <v>126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1"/>
    </row>
    <row r="2" spans="1:13" ht="18" customHeight="1" x14ac:dyDescent="0.25">
      <c r="A2" s="92" t="s">
        <v>27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ht="24" customHeight="1" x14ac:dyDescent="0.25">
      <c r="A3" s="82" t="s">
        <v>127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3" ht="36" customHeight="1" x14ac:dyDescent="0.25">
      <c r="A4" s="28" t="s">
        <v>128</v>
      </c>
      <c r="B4" s="28" t="s">
        <v>129</v>
      </c>
      <c r="C4" s="28" t="s">
        <v>130</v>
      </c>
      <c r="D4" s="28" t="s">
        <v>90</v>
      </c>
      <c r="E4" s="28" t="s">
        <v>91</v>
      </c>
      <c r="F4" s="28" t="s">
        <v>131</v>
      </c>
      <c r="G4" s="28" t="s">
        <v>132</v>
      </c>
      <c r="H4" s="28" t="s">
        <v>133</v>
      </c>
      <c r="I4" s="28" t="s">
        <v>134</v>
      </c>
    </row>
    <row r="5" spans="1:13" ht="26.25" customHeight="1" x14ac:dyDescent="0.25">
      <c r="A5" s="3" t="s">
        <v>135</v>
      </c>
      <c r="B5" s="3" t="s">
        <v>136</v>
      </c>
      <c r="C5" s="3" t="s">
        <v>137</v>
      </c>
      <c r="D5" s="3" t="s">
        <v>138</v>
      </c>
      <c r="E5" s="3" t="s">
        <v>139</v>
      </c>
      <c r="F5" s="4">
        <v>95</v>
      </c>
      <c r="G5" s="3" t="s">
        <v>140</v>
      </c>
      <c r="H5" s="3" t="s">
        <v>141</v>
      </c>
      <c r="I5" s="3" t="s">
        <v>142</v>
      </c>
    </row>
    <row r="6" spans="1:13" ht="21.75" customHeight="1" x14ac:dyDescent="0.25">
      <c r="A6" s="3" t="s">
        <v>143</v>
      </c>
      <c r="B6" s="3" t="s">
        <v>144</v>
      </c>
      <c r="C6" s="3" t="s">
        <v>145</v>
      </c>
      <c r="D6" s="3" t="s">
        <v>146</v>
      </c>
      <c r="E6" s="3" t="s">
        <v>147</v>
      </c>
      <c r="F6" s="4">
        <v>100</v>
      </c>
      <c r="G6" s="3" t="s">
        <v>148</v>
      </c>
      <c r="H6" s="3" t="s">
        <v>149</v>
      </c>
      <c r="I6" s="3" t="s">
        <v>150</v>
      </c>
    </row>
    <row r="7" spans="1:13" ht="28.5" customHeight="1" x14ac:dyDescent="0.25">
      <c r="A7" s="19" t="s">
        <v>151</v>
      </c>
      <c r="B7" s="19" t="s">
        <v>152</v>
      </c>
      <c r="C7" s="19" t="s">
        <v>153</v>
      </c>
      <c r="D7" s="19" t="s">
        <v>154</v>
      </c>
      <c r="E7" s="19" t="s">
        <v>155</v>
      </c>
      <c r="F7" s="20">
        <v>80</v>
      </c>
      <c r="G7" s="19" t="s">
        <v>156</v>
      </c>
      <c r="H7" s="19" t="s">
        <v>157</v>
      </c>
      <c r="I7" s="19" t="s">
        <v>158</v>
      </c>
    </row>
    <row r="8" spans="1:13" ht="21.75" customHeight="1" x14ac:dyDescent="0.25">
      <c r="A8" s="3" t="s">
        <v>159</v>
      </c>
      <c r="B8" s="3" t="s">
        <v>160</v>
      </c>
      <c r="C8" s="3" t="s">
        <v>161</v>
      </c>
      <c r="D8" s="3" t="s">
        <v>138</v>
      </c>
      <c r="E8" s="3" t="s">
        <v>155</v>
      </c>
      <c r="F8" s="4">
        <v>100</v>
      </c>
      <c r="G8" s="3" t="s">
        <v>162</v>
      </c>
      <c r="H8" s="3" t="s">
        <v>163</v>
      </c>
      <c r="I8" s="3" t="s">
        <v>164</v>
      </c>
    </row>
    <row r="9" spans="1:13" ht="21.75" customHeight="1" x14ac:dyDescent="0.25">
      <c r="A9" s="19" t="s">
        <v>165</v>
      </c>
      <c r="B9" s="19" t="s">
        <v>144</v>
      </c>
      <c r="C9" s="19" t="s">
        <v>145</v>
      </c>
      <c r="D9" s="19" t="s">
        <v>166</v>
      </c>
      <c r="E9" s="19" t="s">
        <v>139</v>
      </c>
      <c r="F9" s="20">
        <v>100</v>
      </c>
      <c r="G9" s="19" t="s">
        <v>167</v>
      </c>
      <c r="H9" s="19" t="s">
        <v>168</v>
      </c>
      <c r="I9" s="19" t="s">
        <v>169</v>
      </c>
    </row>
    <row r="10" spans="1:13" ht="14.25" customHeight="1" x14ac:dyDescent="0.25"/>
    <row r="11" spans="1:13" ht="24" customHeight="1" x14ac:dyDescent="0.25">
      <c r="A11" s="82" t="s">
        <v>170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7"/>
    </row>
    <row r="12" spans="1:13" ht="36" customHeight="1" x14ac:dyDescent="0.25">
      <c r="A12" s="28" t="s">
        <v>171</v>
      </c>
      <c r="B12" s="28" t="s">
        <v>172</v>
      </c>
      <c r="C12" s="28" t="s">
        <v>173</v>
      </c>
      <c r="D12" s="28" t="s">
        <v>33</v>
      </c>
      <c r="E12" s="28" t="s">
        <v>174</v>
      </c>
      <c r="F12" s="28" t="s">
        <v>175</v>
      </c>
      <c r="G12" s="28" t="s">
        <v>176</v>
      </c>
      <c r="H12" s="28" t="s">
        <v>35</v>
      </c>
      <c r="I12" s="28" t="s">
        <v>120</v>
      </c>
    </row>
    <row r="13" spans="1:13" ht="30" customHeight="1" x14ac:dyDescent="0.25">
      <c r="A13" s="19" t="s">
        <v>177</v>
      </c>
      <c r="B13" s="19" t="s">
        <v>178</v>
      </c>
      <c r="C13" s="19" t="s">
        <v>179</v>
      </c>
      <c r="D13" s="19" t="s">
        <v>180</v>
      </c>
      <c r="E13" s="20">
        <v>8</v>
      </c>
      <c r="F13" s="19" t="s">
        <v>181</v>
      </c>
      <c r="G13" s="19" t="s">
        <v>182</v>
      </c>
      <c r="H13" s="20">
        <v>88</v>
      </c>
      <c r="I13" s="19" t="s">
        <v>183</v>
      </c>
    </row>
    <row r="14" spans="1:13" ht="21.75" customHeight="1" x14ac:dyDescent="0.25">
      <c r="A14" s="3" t="s">
        <v>184</v>
      </c>
      <c r="B14" s="3" t="s">
        <v>185</v>
      </c>
      <c r="C14" s="3" t="s">
        <v>186</v>
      </c>
      <c r="D14" s="3" t="s">
        <v>146</v>
      </c>
      <c r="E14" s="4">
        <v>4</v>
      </c>
      <c r="F14" s="3" t="s">
        <v>187</v>
      </c>
      <c r="G14" s="3" t="s">
        <v>188</v>
      </c>
      <c r="H14" s="4">
        <v>82</v>
      </c>
      <c r="I14" s="3" t="s">
        <v>189</v>
      </c>
    </row>
    <row r="15" spans="1:13" ht="29.25" customHeight="1" x14ac:dyDescent="0.25">
      <c r="A15" s="19" t="s">
        <v>190</v>
      </c>
      <c r="B15" s="19" t="s">
        <v>191</v>
      </c>
      <c r="C15" s="19" t="s">
        <v>192</v>
      </c>
      <c r="D15" s="19" t="s">
        <v>147</v>
      </c>
      <c r="E15" s="20">
        <v>3</v>
      </c>
      <c r="F15" s="19" t="s">
        <v>193</v>
      </c>
      <c r="G15" s="19" t="s">
        <v>182</v>
      </c>
      <c r="H15" s="20">
        <v>91</v>
      </c>
      <c r="I15" s="19" t="s">
        <v>194</v>
      </c>
    </row>
    <row r="16" spans="1:13" ht="21.75" customHeight="1" x14ac:dyDescent="0.25">
      <c r="A16" s="3" t="s">
        <v>195</v>
      </c>
      <c r="B16" s="3" t="s">
        <v>196</v>
      </c>
      <c r="C16" s="3" t="s">
        <v>197</v>
      </c>
      <c r="D16" s="3" t="s">
        <v>138</v>
      </c>
      <c r="E16" s="4">
        <v>4</v>
      </c>
      <c r="F16" s="3" t="s">
        <v>198</v>
      </c>
      <c r="G16" s="3" t="s">
        <v>182</v>
      </c>
      <c r="H16" s="4">
        <v>79</v>
      </c>
      <c r="I16" s="3" t="s">
        <v>199</v>
      </c>
    </row>
    <row r="17" spans="1:13" ht="14.25" customHeight="1" x14ac:dyDescent="0.25"/>
    <row r="18" spans="1:13" ht="24" customHeight="1" x14ac:dyDescent="0.25">
      <c r="A18" s="82" t="s">
        <v>200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7"/>
    </row>
    <row r="19" spans="1:13" ht="36" customHeight="1" x14ac:dyDescent="0.25">
      <c r="A19" s="28" t="s">
        <v>201</v>
      </c>
      <c r="B19" s="28" t="s">
        <v>98</v>
      </c>
      <c r="C19" s="28" t="s">
        <v>99</v>
      </c>
      <c r="D19" s="28" t="s">
        <v>100</v>
      </c>
      <c r="E19" s="28" t="s">
        <v>101</v>
      </c>
      <c r="F19" s="28" t="s">
        <v>202</v>
      </c>
      <c r="G19" s="28" t="s">
        <v>134</v>
      </c>
    </row>
    <row r="20" spans="1:13" ht="19.5" customHeight="1" x14ac:dyDescent="0.25">
      <c r="A20" s="3" t="s">
        <v>203</v>
      </c>
      <c r="B20" s="15">
        <v>82.3</v>
      </c>
      <c r="C20" s="15">
        <v>85</v>
      </c>
      <c r="D20" s="15">
        <v>87</v>
      </c>
      <c r="E20" s="15">
        <v>87.2</v>
      </c>
      <c r="F20" s="4">
        <f t="shared" ref="F20:F26" si="0">E20-D20</f>
        <v>0.20000000000000284</v>
      </c>
      <c r="G20" s="3" t="s">
        <v>204</v>
      </c>
    </row>
    <row r="21" spans="1:13" ht="19.5" customHeight="1" x14ac:dyDescent="0.25">
      <c r="A21" s="19" t="s">
        <v>205</v>
      </c>
      <c r="B21" s="15">
        <v>82</v>
      </c>
      <c r="C21" s="15">
        <v>84</v>
      </c>
      <c r="D21" s="15">
        <v>86</v>
      </c>
      <c r="E21" s="15">
        <v>84.5</v>
      </c>
      <c r="F21" s="20">
        <f t="shared" si="0"/>
        <v>-1.5</v>
      </c>
      <c r="G21" s="19" t="s">
        <v>206</v>
      </c>
    </row>
    <row r="22" spans="1:13" ht="19.5" customHeight="1" x14ac:dyDescent="0.25">
      <c r="A22" s="3" t="s">
        <v>207</v>
      </c>
      <c r="B22" s="15">
        <v>67</v>
      </c>
      <c r="C22" s="15">
        <v>71</v>
      </c>
      <c r="D22" s="15">
        <v>75</v>
      </c>
      <c r="E22" s="15">
        <v>71</v>
      </c>
      <c r="F22" s="4">
        <f t="shared" si="0"/>
        <v>-4</v>
      </c>
      <c r="G22" s="3"/>
    </row>
    <row r="23" spans="1:13" ht="19.5" customHeight="1" x14ac:dyDescent="0.25">
      <c r="A23" s="19" t="s">
        <v>208</v>
      </c>
      <c r="B23" s="15">
        <v>0.5</v>
      </c>
      <c r="C23" s="15">
        <v>0.6</v>
      </c>
      <c r="D23" s="15">
        <v>0.8</v>
      </c>
      <c r="E23" s="15">
        <v>0.6</v>
      </c>
      <c r="F23" s="20">
        <f t="shared" si="0"/>
        <v>-0.20000000000000007</v>
      </c>
      <c r="G23" s="19"/>
    </row>
    <row r="24" spans="1:13" ht="19.5" customHeight="1" x14ac:dyDescent="0.25">
      <c r="A24" s="3" t="s">
        <v>209</v>
      </c>
      <c r="B24" s="15">
        <v>12</v>
      </c>
      <c r="C24" s="15">
        <v>14</v>
      </c>
      <c r="D24" s="15">
        <v>16</v>
      </c>
      <c r="E24" s="15">
        <v>14</v>
      </c>
      <c r="F24" s="4">
        <f t="shared" si="0"/>
        <v>-2</v>
      </c>
      <c r="G24" s="3"/>
    </row>
    <row r="25" spans="1:13" ht="19.5" customHeight="1" x14ac:dyDescent="0.25">
      <c r="A25" s="19" t="s">
        <v>17</v>
      </c>
      <c r="B25" s="15">
        <v>3</v>
      </c>
      <c r="C25" s="15">
        <v>3</v>
      </c>
      <c r="D25" s="15">
        <v>5</v>
      </c>
      <c r="E25" s="15">
        <v>3</v>
      </c>
      <c r="F25" s="20">
        <f t="shared" si="0"/>
        <v>-2</v>
      </c>
      <c r="G25" s="19" t="s">
        <v>210</v>
      </c>
    </row>
    <row r="26" spans="1:13" ht="19.5" customHeight="1" x14ac:dyDescent="0.25">
      <c r="A26" s="3" t="s">
        <v>211</v>
      </c>
      <c r="B26" s="15">
        <v>10</v>
      </c>
      <c r="C26" s="15">
        <v>15</v>
      </c>
      <c r="D26" s="15">
        <v>18</v>
      </c>
      <c r="E26" s="15">
        <v>19</v>
      </c>
      <c r="F26" s="4">
        <f t="shared" si="0"/>
        <v>1</v>
      </c>
      <c r="G26" s="3" t="s">
        <v>204</v>
      </c>
    </row>
    <row r="27" spans="1:13" ht="14.25" customHeight="1" x14ac:dyDescent="0.25"/>
    <row r="28" spans="1:13" ht="14.25" customHeight="1" x14ac:dyDescent="0.25"/>
    <row r="29" spans="1:13" ht="14.25" customHeight="1" x14ac:dyDescent="0.25"/>
    <row r="30" spans="1:13" ht="14.25" customHeight="1" x14ac:dyDescent="0.25"/>
    <row r="31" spans="1:13" ht="14.25" customHeight="1" x14ac:dyDescent="0.25"/>
    <row r="32" spans="1:13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5">
    <mergeCell ref="A1:M1"/>
    <mergeCell ref="A2:M2"/>
    <mergeCell ref="A3:M3"/>
    <mergeCell ref="A11:M11"/>
    <mergeCell ref="A18:M18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Özet Panel</vt:lpstr>
      <vt:lpstr>1. Eğitim-Öğretim</vt:lpstr>
      <vt:lpstr>2. Araştırma-Geliştirme</vt:lpstr>
      <vt:lpstr>3. Toplumsal Katkı</vt:lpstr>
      <vt:lpstr>4. Yönetişim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HASAN YAŞAR</cp:lastModifiedBy>
  <dcterms:created xsi:type="dcterms:W3CDTF">2026-06-23T09:29:25Z</dcterms:created>
  <dcterms:modified xsi:type="dcterms:W3CDTF">2026-10-01T18:22:40Z</dcterms:modified>
</cp:coreProperties>
</file>